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6.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charts/chart1.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Günlük Kontrol Listesi" sheetId="1" state="visible" r:id="rId3"/>
    <sheet name="Uygunsuzluk Takip" sheetId="2" state="visible" r:id="rId4"/>
    <sheet name="Konverjans Ölçümleri" sheetId="3" state="visible" r:id="rId5"/>
    <sheet name="Tahkimat Malzeme Stoku" sheetId="4" state="visible" r:id="rId6"/>
    <sheet name="Referans Rehber" sheetId="5" state="visible" r:id="rId7"/>
    <sheet name="Özet Pano" sheetId="6" state="visible" r:id="rId8"/>
  </sheets>
  <definedNames>
    <definedName function="false" hidden="false" localSheetId="0" name="_xlnm.Print_Area" vbProcedure="false">'Günlük Kontrol Listesi'!$A$1:$H$68</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<sst xmlns="http://schemas.openxmlformats.org/spreadsheetml/2006/main" count="386" uniqueCount="212">
  <si>
    <t xml:space="preserve">MADEN OCAĞI TAHKİMAT GÜNLÜK KONTROL LİSTESİ</t>
  </si>
  <si>
    <t xml:space="preserve">Maden İşyerlerinde İş Sağlığı ve Güvenliği Yönetmeliği kapsamında tahkimat sisteminin her vardiya/gün kontrolü için düzenlenmiştir</t>
  </si>
  <si>
    <t xml:space="preserve">Doküman No: İSG-FR-XX   |   Bu form genel amaçlı bir örnektir; ocağın projesine, tahkimat sistemine ve risk değerlendirmesine göre uyarlanmalıdır.</t>
  </si>
  <si>
    <t xml:space="preserve">Ocak / İşletme Adı</t>
  </si>
  <si>
    <t xml:space="preserve">Kontrol Tarihi</t>
  </si>
  <si>
    <t xml:space="preserve">Panel / Bölge</t>
  </si>
  <si>
    <t xml:space="preserve">Vardiya</t>
  </si>
  <si>
    <t xml:space="preserve">Galeri / Ayak Kodu</t>
  </si>
  <si>
    <t xml:space="preserve">Kontrol Saati</t>
  </si>
  <si>
    <t xml:space="preserve">Tahkimat Sistemi Türü</t>
  </si>
  <si>
    <t xml:space="preserve">Kontrolü Yapan (Ad Soyad)</t>
  </si>
  <si>
    <t xml:space="preserve">Sıra
No</t>
  </si>
  <si>
    <t xml:space="preserve">Kontrol Grubu</t>
  </si>
  <si>
    <t xml:space="preserve">Kontrol Edilen Husus</t>
  </si>
  <si>
    <t xml:space="preserve">Uygun</t>
  </si>
  <si>
    <t xml:space="preserve">Uygun
Değil</t>
  </si>
  <si>
    <t xml:space="preserve">Kapsam
Dışı</t>
  </si>
  <si>
    <t xml:space="preserve">Risk
Seviyesi</t>
  </si>
  <si>
    <t xml:space="preserve">Bulgu / Açıklama - Alınan Önlem</t>
  </si>
  <si>
    <t xml:space="preserve">A. GENEL GALERİ / AYAK DURUMU</t>
  </si>
  <si>
    <t xml:space="preserve">A</t>
  </si>
  <si>
    <t xml:space="preserve">Galeri/ayak kesiti proje ölçülerine uygun, daralma veya deformasyon yok</t>
  </si>
  <si>
    <t xml:space="preserve">☐</t>
  </si>
  <si>
    <t xml:space="preserve">Tavan ve yan duvarlarda yeni çatlak, ayrılma veya kabarma gözlenmiyor</t>
  </si>
  <si>
    <t xml:space="preserve">Tavandan su gelişi / damlama durumu normal, artış yok</t>
  </si>
  <si>
    <t xml:space="preserve">Taban kabarması (şişme) gözlenmiyor</t>
  </si>
  <si>
    <t xml:space="preserve">Gevşek/asılı kaya, blok veya taş düşme riski yok</t>
  </si>
  <si>
    <t xml:space="preserve">Aydınlatma yeterli, kontrol için görüş sağlanıyor</t>
  </si>
  <si>
    <t xml:space="preserve">B. TAHKİMAT ELEMANLARI - GENEL</t>
  </si>
  <si>
    <t xml:space="preserve">B</t>
  </si>
  <si>
    <t xml:space="preserve">Tahkimat aralıkları (bağ mesafesi) projeye uygun</t>
  </si>
  <si>
    <t xml:space="preserve">Eksik, devrilmiş veya yerinden oynamış tahkimat elemanı yok</t>
  </si>
  <si>
    <t xml:space="preserve">Tahkimat elemanlarında ezilme, bükülme veya kırılma yok</t>
  </si>
  <si>
    <t xml:space="preserve">Tahkimat ile tavan/yan arasında boşluk yok, sıkı temas sağlanmış</t>
  </si>
  <si>
    <t xml:space="preserve">Kama, takoz ve dolgu malzemesi tam ve sıkıştırılmış</t>
  </si>
  <si>
    <t xml:space="preserve">Tahkimat elemanları taban üzerinde stabil oturuyor (batma yok)</t>
  </si>
  <si>
    <t xml:space="preserve">C. AHŞAP TAHKİMAT (Kullanılıyorsa)</t>
  </si>
  <si>
    <t xml:space="preserve">C</t>
  </si>
  <si>
    <t xml:space="preserve">Direk ve sarmalarda çürüme, mantarlaşma veya böceklenme yok</t>
  </si>
  <si>
    <t xml:space="preserve">Ahşapta aşırı yüklenmeye bağlı çatlama/lifleşme sesi veya izi yok</t>
  </si>
  <si>
    <t xml:space="preserve">Ahşap kesitleri projeye uygun (çap/kalınlık yeterli)</t>
  </si>
  <si>
    <t xml:space="preserve">Yangın riskine karşı ahşap yakınında ısı/kıvılcım kaynağı yok</t>
  </si>
  <si>
    <t xml:space="preserve">D. ÇELİK BAĞ / PROFİL TAHKİMAT (Kullanılıyorsa)</t>
  </si>
  <si>
    <t xml:space="preserve">D</t>
  </si>
  <si>
    <t xml:space="preserve">Bağ kilitleri (klemensler) tam, sıkılmış ve kaçmamış</t>
  </si>
  <si>
    <t xml:space="preserve">Profillerde aşırı bükülme, burkulma veya kaynak çatlağı yok</t>
  </si>
  <si>
    <t xml:space="preserve">Bağlar arası bağlantı elemanları (traversler) yerinde ve sağlam</t>
  </si>
  <si>
    <t xml:space="preserve">Korozyon seviyesi kabul edilebilir sınırlarda</t>
  </si>
  <si>
    <t xml:space="preserve">E. BULON / HASIR / PÜSKÜRTME BETON (Kullanılıyorsa)</t>
  </si>
  <si>
    <t xml:space="preserve">E</t>
  </si>
  <si>
    <t xml:space="preserve">Bulon uzunluğu, aralığı ve deseni projeye uygun</t>
  </si>
  <si>
    <t xml:space="preserve">Bulon plakaları tavana tam oturuyor, gevşeme yok</t>
  </si>
  <si>
    <t xml:space="preserve">Bulon çekme testi periyodu güncel, sonuçlar uygun</t>
  </si>
  <si>
    <t xml:space="preserve">Çelik hasır bindirme payları yeterli, yırtılma/kopma yok</t>
  </si>
  <si>
    <t xml:space="preserve">Püskürtme beton kalınlığı yeterli, dökülme/çatlama yok</t>
  </si>
  <si>
    <t xml:space="preserve">F. YÜRÜYEN TAHKİMAT / ŞİLT (Kullanılıyorsa)</t>
  </si>
  <si>
    <t xml:space="preserve">F</t>
  </si>
  <si>
    <t xml:space="preserve">Hidrolik basınç değerleri üretici/proje sınırları içinde</t>
  </si>
  <si>
    <t xml:space="preserve">Hidrolik hatlarda kaçak, hortum aşınması veya ezilme yok</t>
  </si>
  <si>
    <t xml:space="preserve">Şiltlerde kayma, yatma veya sıralamada bozulma yok</t>
  </si>
  <si>
    <t xml:space="preserve">Emniyet ventilleri ve basınç göstergeleri çalışır durumda</t>
  </si>
  <si>
    <t xml:space="preserve">Şilt ilerleme (yürütme) düzeni kontrollü yapılıyor</t>
  </si>
  <si>
    <t xml:space="preserve">G. ÖLÇÜM VE İZLEME</t>
  </si>
  <si>
    <t xml:space="preserve">G</t>
  </si>
  <si>
    <t xml:space="preserve">Konverjans (yakınsama) ölçümleri yapıldı ve kaydedildi</t>
  </si>
  <si>
    <t xml:space="preserve">Tavan/yan hareket izleme noktaları (tell-tale) okundu</t>
  </si>
  <si>
    <t xml:space="preserve">Ölçüm sonuçlarında alarm eşiğini aşan değer yok</t>
  </si>
  <si>
    <t xml:space="preserve">Bir önceki kontroldeki bulgular giderilmiş</t>
  </si>
  <si>
    <t xml:space="preserve">H. GÜVENLİK VE ORGANİZASYON</t>
  </si>
  <si>
    <t xml:space="preserve">H</t>
  </si>
  <si>
    <t xml:space="preserve">Riskli bölgeler işaretlenmiş/bariyerlenmiş, giriş kısıtlanmış</t>
  </si>
  <si>
    <t xml:space="preserve">Kaçış yolları açık, tahkimat nedeniyle daralma/tıkanma yok</t>
  </si>
  <si>
    <t xml:space="preserve">Tahkimat malzemesi stoku yeterli ve erişilebilir</t>
  </si>
  <si>
    <t xml:space="preserve">Çalışanlar tahkimat kuralları konusunda bilgilendirilmiş</t>
  </si>
  <si>
    <t xml:space="preserve">Acil durumda haberleşme imkânı mevcut ve çalışıyor</t>
  </si>
  <si>
    <t xml:space="preserve">GENEL SONUÇ VE ONAY</t>
  </si>
  <si>
    <t xml:space="preserve">Genel Değerlendirme</t>
  </si>
  <si>
    <t xml:space="preserve">☐ Çalışmaya Uygundur   ☐ Şartlı Uygundur (Önlem Sonrası)   ☐ Çalışma Durdurulmalıdır</t>
  </si>
  <si>
    <t xml:space="preserve">Tespit Edilen Kritik Bulgular</t>
  </si>
  <si>
    <t xml:space="preserve">Acil Alınması Gereken Önlemler</t>
  </si>
  <si>
    <t xml:space="preserve">Sorumlu / Termin Tarihi</t>
  </si>
  <si>
    <t xml:space="preserve">Kontrolü Yapan (Nezaretçi / Teknik Eleman)</t>
  </si>
  <si>
    <t xml:space="preserve">Vardiya Amiri</t>
  </si>
  <si>
    <t xml:space="preserve">İSG Uzmanı / Teknik Nezaretçi</t>
  </si>
  <si>
    <t xml:space="preserve">Ad Soyad / İmza: ______________________</t>
  </si>
  <si>
    <t xml:space="preserve">AÇIKLAMA: Ocakta kullanılmayan tahkimat sistemine ait bölümler için "Kapsam Dışı" işaretlenir. "Uygun Değil" işaretlenen her madde için Risk Seviyesi seçilmeli ve bulgu/önlem sütunu doldurulmalıdır. Yüksek ve Acil seviyeli bulgularda çalışma derhal durdurulur ve "Uygunsuzluk Takip" sekmesine kaydedilir.</t>
  </si>
  <si>
    <t xml:space="preserve">TAHKİMAT UYGUNSUZLUK VE DÜZELTİCİ FAALİYET TAKİBİ</t>
  </si>
  <si>
    <t xml:space="preserve">Günlük kontrollerde tespit edilen uygunsuzlukların kapanışa kadar izlendiği kayıt defteri</t>
  </si>
  <si>
    <t xml:space="preserve">Doküman No: İSG-FR-XX   |   Bu form genel amaçlı bir örnektir; ocağın projesine göre uyarlanmalıdır.</t>
  </si>
  <si>
    <t xml:space="preserve">Kayıt
No</t>
  </si>
  <si>
    <t xml:space="preserve">Tespit
Tarihi</t>
  </si>
  <si>
    <t xml:space="preserve">Panel /
Galeri</t>
  </si>
  <si>
    <t xml:space="preserve">Uygunsuzluk Tanımı</t>
  </si>
  <si>
    <t xml:space="preserve">Alınacak Düzeltici Faaliyet</t>
  </si>
  <si>
    <t xml:space="preserve">Sorumlu</t>
  </si>
  <si>
    <t xml:space="preserve">Termin
Tarihi</t>
  </si>
  <si>
    <t xml:space="preserve">Kapanış
Tarihi</t>
  </si>
  <si>
    <t xml:space="preserve">Durum
(Otomatik)</t>
  </si>
  <si>
    <t xml:space="preserve">Panel A / AY-03</t>
  </si>
  <si>
    <t xml:space="preserve">3 nolu ayakta iki bağ arasında tavan boşluğu oluşmuş, kama gevşemiş</t>
  </si>
  <si>
    <t xml:space="preserve">Yüksek</t>
  </si>
  <si>
    <t xml:space="preserve">Boşluk dolgu malzemesiyle doldurulup kamalar yeniden sıkıştırılacak</t>
  </si>
  <si>
    <t xml:space="preserve">Üretim Nezaretçisi</t>
  </si>
  <si>
    <t xml:space="preserve">Panel B / GAL-12</t>
  </si>
  <si>
    <t xml:space="preserve">Nakliye galerisinde 2 adet çelik bağda burkulma tespit edildi</t>
  </si>
  <si>
    <t xml:space="preserve">Acil</t>
  </si>
  <si>
    <t xml:space="preserve">Bölge bariyerlendi, bağlar değiştirilecek, konverjans ölçümü sıklaştırılacak</t>
  </si>
  <si>
    <t xml:space="preserve">Teknik Nezaretçi</t>
  </si>
  <si>
    <t xml:space="preserve">AÇIKLAMA: Sarı dolgulu 2 satır örnektir, silinebilir. "Durum" sütunu otomatik hesaplanır: Kapanış Tarihi girilirse KAPANDI, girilmemiş ve termin geçmişse GECİKMİŞ, aksi halde AÇIK olur.</t>
  </si>
  <si>
    <t xml:space="preserve">TAHKİMAT KONVERJANS (YAKINSAMA) ÖLÇÜM TAKİBİ</t>
  </si>
  <si>
    <t xml:space="preserve">Tavan-taban ve yan duvar hareketlerinin izlenmesi; ani artışlar göçük habercisidir</t>
  </si>
  <si>
    <t xml:space="preserve">Ölçüm
Tarihi</t>
  </si>
  <si>
    <t xml:space="preserve">İstasyon
Kodu</t>
  </si>
  <si>
    <t xml:space="preserve">Panel / Galeri</t>
  </si>
  <si>
    <t xml:space="preserve">Tavan-Taban
Mesafesi (mm)</t>
  </si>
  <si>
    <t xml:space="preserve">Önceki Ölçüm
(mm)</t>
  </si>
  <si>
    <t xml:space="preserve">Günlük Değişim
(mm) - Otomatik</t>
  </si>
  <si>
    <t xml:space="preserve">Yan Duvar
Yakınsaması (mm)</t>
  </si>
  <si>
    <t xml:space="preserve">Alarm Eşiği
(mm/gün)</t>
  </si>
  <si>
    <t xml:space="preserve">Ölçümü Yapan</t>
  </si>
  <si>
    <t xml:space="preserve">Açıklama</t>
  </si>
  <si>
    <t xml:space="preserve">KNV-01</t>
  </si>
  <si>
    <t xml:space="preserve">Panel A / AY-01</t>
  </si>
  <si>
    <t xml:space="preserve">Ali DEMİR</t>
  </si>
  <si>
    <t xml:space="preserve">Normal seyir</t>
  </si>
  <si>
    <t xml:space="preserve">KNV-02</t>
  </si>
  <si>
    <t xml:space="preserve">Veli ŞAHİN</t>
  </si>
  <si>
    <t xml:space="preserve">Artış var, takip sıklaştırıldı</t>
  </si>
  <si>
    <t xml:space="preserve">AÇIKLAMA: "Günlük Değişim" ve "Durum" otomatik hesaplanır. Alarm eşiği ocağın projesine ve jeolojik koşullarına göre teknik nezaretçi tarafından belirlenmelidir (örnek: 5 mm/gün). KRİTİK durumda bölge tahliye edilip acil tahkimat takviyesi yapılmalıdır.</t>
  </si>
  <si>
    <t xml:space="preserve">TAHKİMAT MALZEMESİ STOK TAKİP TABLOSU</t>
  </si>
  <si>
    <t xml:space="preserve">Acil tahkimat takviyesi için gerekli malzemenin ocakta hazır bulundurulması takip edilir</t>
  </si>
  <si>
    <t xml:space="preserve">Sıra</t>
  </si>
  <si>
    <t xml:space="preserve">Malzeme Adı / Cinsi</t>
  </si>
  <si>
    <t xml:space="preserve">Birim</t>
  </si>
  <si>
    <t xml:space="preserve">Mevcut
Stok</t>
  </si>
  <si>
    <t xml:space="preserve">Minimum
Stok Seviyesi</t>
  </si>
  <si>
    <t xml:space="preserve">Stok Yeri / Depo</t>
  </si>
  <si>
    <t xml:space="preserve">Son Sayım
Tarihi</t>
  </si>
  <si>
    <t xml:space="preserve">Ahşap direk (Ø 14-16 cm)</t>
  </si>
  <si>
    <t xml:space="preserve">Adet</t>
  </si>
  <si>
    <t xml:space="preserve">Kuyu dibi deposu</t>
  </si>
  <si>
    <t xml:space="preserve">Ahşap sarma / tahta</t>
  </si>
  <si>
    <t xml:space="preserve">Çelik bağ (TH-21 profil)</t>
  </si>
  <si>
    <t xml:space="preserve">Takım</t>
  </si>
  <si>
    <t xml:space="preserve">Ana galeri deposu</t>
  </si>
  <si>
    <t xml:space="preserve">Sipariş verilmeli</t>
  </si>
  <si>
    <t xml:space="preserve">Bağ kilidi / klemens</t>
  </si>
  <si>
    <t xml:space="preserve">Kaya bulonu (1.8 m)</t>
  </si>
  <si>
    <t xml:space="preserve">Panel B deposu</t>
  </si>
  <si>
    <t xml:space="preserve">Bulon plakası</t>
  </si>
  <si>
    <t xml:space="preserve">Çelik hasır (2x1 m)</t>
  </si>
  <si>
    <t xml:space="preserve">Kama / takoz</t>
  </si>
  <si>
    <t xml:space="preserve">Püskürtme beton (torbalı)</t>
  </si>
  <si>
    <t xml:space="preserve">Torba</t>
  </si>
  <si>
    <t xml:space="preserve">Yer üstü deposu</t>
  </si>
  <si>
    <t xml:space="preserve">Kritik seviyenin altında</t>
  </si>
  <si>
    <t xml:space="preserve">AÇIKLAMA: Sarı dolgulu satırlar örnektir. "Durum" otomatik hesaplanır: mevcut stok minimum seviyenin altındaysa KRİTİK, %25 marj içindeyse AZALIYOR, aksi halde YETERLİ. Minimum stok seviyeleri ocağın günlük tahkimat ihtiyacına göre belirlenmelidir.</t>
  </si>
  <si>
    <t xml:space="preserve">TAHKİMAT KONTROLÜ - UYGULAMA REHBERİ VE REFERANS BİLGİLER</t>
  </si>
  <si>
    <t xml:space="preserve">Kontrolü yapan personel için hızlı başvuru kaynağı</t>
  </si>
  <si>
    <t xml:space="preserve">Konu</t>
  </si>
  <si>
    <t xml:space="preserve">Ne Aranır / Kontrol Edilir</t>
  </si>
  <si>
    <t xml:space="preserve">Tehlike İşareti (Uyarı Sinyali)</t>
  </si>
  <si>
    <t xml:space="preserve">Yapılması Gereken</t>
  </si>
  <si>
    <t xml:space="preserve">Tavan Hareketi</t>
  </si>
  <si>
    <t xml:space="preserve">Tavanda yeni çatlak, ayrılma, sarkma; tell-tale okumaları</t>
  </si>
  <si>
    <t xml:space="preserve">Çatlak genişlemesi, toz dökülmesi, tavandan ses gelmesi (çatırtı)</t>
  </si>
  <si>
    <t xml:space="preserve">Bölgeyi boşalt, bariyerle, teknik nezaretçiye bildir, tahkimat takviyesi planla</t>
  </si>
  <si>
    <t xml:space="preserve">Tahkimat Deformasyonu</t>
  </si>
  <si>
    <t xml:space="preserve">Bağlarda bükülme, ezilme; ahşapta çatlama/lifleşme</t>
  </si>
  <si>
    <t xml:space="preserve">Ahşapta ani çatlama sesi, çelik bağda görünür burkulma</t>
  </si>
  <si>
    <t xml:space="preserve">Çalışmayı durdur, deforme elemanı değiştir, aralık sıklaştırmayı değerlendir</t>
  </si>
  <si>
    <t xml:space="preserve">Taban Kabarması</t>
  </si>
  <si>
    <t xml:space="preserve">Taban seviyesinin yükselmesi, ray/yol bozulması</t>
  </si>
  <si>
    <t xml:space="preserve">Galeri kesitinin daralması, ekipman geçişinde zorlanma</t>
  </si>
  <si>
    <t xml:space="preserve">Taban kazısı yap, gerekirse taban bulonu veya invert tahkimat uygula</t>
  </si>
  <si>
    <t xml:space="preserve">Konverjans Artışı</t>
  </si>
  <si>
    <t xml:space="preserve">Günlük tavan-taban ve yan duvar yakınsama miktarı</t>
  </si>
  <si>
    <t xml:space="preserve">Değişimin aniden 2-3 katına çıkması, ivmelenme</t>
  </si>
  <si>
    <t xml:space="preserve">Ölçüm sıklığını artır, bölgeyi tahliye et, acil takviye tahkimat kur</t>
  </si>
  <si>
    <t xml:space="preserve">Su Gelişi</t>
  </si>
  <si>
    <t xml:space="preserve">Tavan ve yanlardan su sızıntısı/damlama miktarı</t>
  </si>
  <si>
    <t xml:space="preserve">Su geliminde ani artış, bulanık/çamurlu su gelmesi</t>
  </si>
  <si>
    <t xml:space="preserve">Göçük ve su baskını riski - bölgeyi terk et, drenaj ve acil durum planını devreye al</t>
  </si>
  <si>
    <t xml:space="preserve">Gevşek Kaya (Ramble)</t>
  </si>
  <si>
    <t xml:space="preserve">Tavan ve yanlarda asılı, gevşemiş blok varlığı</t>
  </si>
  <si>
    <t xml:space="preserve">Çubukla vurulduğunda boş/donuk ses vermesi</t>
  </si>
  <si>
    <t xml:space="preserve">Uzun saplı barla güvenli mesafeden düşür (ıskarta), ardından tahkimat yap</t>
  </si>
  <si>
    <t xml:space="preserve">Bulon Performansı</t>
  </si>
  <si>
    <t xml:space="preserve">Bulon plakası oturumu, gevşeme, çekme testi sonucu</t>
  </si>
  <si>
    <t xml:space="preserve">Plakanın tavandan ayrılması, bulonun dışa doğru çıkması</t>
  </si>
  <si>
    <t xml:space="preserve">Bulonu yenile, desen sıklığını gözden geçir, çekme testi tekrarla</t>
  </si>
  <si>
    <t xml:space="preserve">Yürüyen Tahkimat</t>
  </si>
  <si>
    <t xml:space="preserve">Hidrolik basınç, hortum durumu, şilt konumu</t>
  </si>
  <si>
    <t xml:space="preserve">Basınç düşüşü, hidrolik kaçak, şiltin yatması</t>
  </si>
  <si>
    <t xml:space="preserve">Üretimi durdur, hidrolik sistemi onar, şilt hizasını düzelt</t>
  </si>
  <si>
    <t xml:space="preserve">ÖNEMLİ: Bu tablo genel amaçlı bir hatırlatma rehberidir ve ocağın kendi teknik projesi, jeolojik etüdü ve risk değerlendirmesinin yerine geçmez. Tüm tahkimat kararları yetkili teknik nezaretçi ve maden mühendisi sorumluluğunda alınmalıdır. Herhangi bir göçük belirtisinde öncelik daima can güvenliğidir: önce tahliye, sonra müdahale.</t>
  </si>
  <si>
    <t xml:space="preserve">TAHKİMAT KONTROL - ÖZET PANO (DASHBOARD)</t>
  </si>
  <si>
    <t xml:space="preserve">Diğer sekmelerdeki verilerden otomatik hesaplanır; elle veri girilmez</t>
  </si>
  <si>
    <t xml:space="preserve">ÖZET GÖSTERGELER</t>
  </si>
  <si>
    <t xml:space="preserve">Toplam Uygunsuzluk Kaydı</t>
  </si>
  <si>
    <t xml:space="preserve">Açık Uygunsuzluk</t>
  </si>
  <si>
    <t xml:space="preserve">Gecikmiş Uygunsuzluk</t>
  </si>
  <si>
    <t xml:space="preserve">Kapanmış Uygunsuzluk</t>
  </si>
  <si>
    <t xml:space="preserve">Acil / Yüksek Riskli Bulgu</t>
  </si>
  <si>
    <t xml:space="preserve">Konverjans - Kritik Ölçüm</t>
  </si>
  <si>
    <t xml:space="preserve">Konverjans - Alarm Ölçüm</t>
  </si>
  <si>
    <t xml:space="preserve">Stokta Kritik Malzeme Kalemi</t>
  </si>
  <si>
    <t xml:space="preserve">Uygunsuzluk Durumu</t>
  </si>
  <si>
    <t xml:space="preserve">Açık</t>
  </si>
  <si>
    <t xml:space="preserve">Gecikmiş</t>
  </si>
  <si>
    <t xml:space="preserve">Kapandı</t>
  </si>
  <si>
    <t xml:space="preserve">Not: Bu sekmedeki hücreler formüldür; diğer sekmelere veri girildikçe otomatik güncellenir. Gecikmiş uygunsuzluk veya kritik konverjans ölçümü görülüyorsa derhal teknik nezaretçiye bildirilmelidir.</t>
  </si>
</sst>
</file>

<file path=xl/styles.xml><?xml version="1.0" encoding="utf-8"?>
<styleSheet xmlns="http://schemas.openxmlformats.org/spreadsheetml/2006/main">
  <numFmts count="3">
    <numFmt numFmtId="164" formatCode="General"/>
    <numFmt numFmtId="165" formatCode="dd\.mm\.yyyy"/>
    <numFmt numFmtId="166" formatCode="General"/>
  </numFmts>
  <fonts count="18">
    <font>
      <sz val="11"/>
      <color theme="1"/>
      <name val="Calibri"/>
      <family val="2"/>
      <charset val="1"/>
    </font>
    <font>
      <sz val="10"/>
      <name val="Arial"/>
      <family val="0"/>
    </font>
    <font>
      <sz val="10"/>
      <name val="Arial"/>
      <family val="0"/>
    </font>
    <font>
      <sz val="10"/>
      <name val="Arial"/>
      <family val="0"/>
    </font>
    <font>
      <b val="true"/>
      <sz val="15"/>
      <color rgb="FF1F3864"/>
      <name val="Arial"/>
      <family val="0"/>
      <charset val="1"/>
    </font>
    <font>
      <i val="true"/>
      <sz val="9"/>
      <color rgb="FF808080"/>
      <name val="Arial"/>
      <family val="0"/>
      <charset val="1"/>
    </font>
    <font>
      <i val="true"/>
      <sz val="8"/>
      <color rgb="FFA6A6A6"/>
      <name val="Arial"/>
      <family val="0"/>
      <charset val="1"/>
    </font>
    <font>
      <b val="true"/>
      <sz val="10"/>
      <name val="Arial"/>
      <family val="0"/>
      <charset val="1"/>
    </font>
    <font>
      <b val="true"/>
      <sz val="10"/>
      <color rgb="FFFFFFFF"/>
      <name val="Arial"/>
      <family val="0"/>
      <charset val="1"/>
    </font>
    <font>
      <sz val="10"/>
      <name val="Arial"/>
      <family val="0"/>
      <charset val="1"/>
    </font>
    <font>
      <b val="true"/>
      <sz val="11"/>
      <color rgb="FFFFFFFF"/>
      <name val="Arial"/>
      <family val="0"/>
      <charset val="1"/>
    </font>
    <font>
      <sz val="9"/>
      <color rgb="FF808080"/>
      <name val="Arial"/>
      <family val="0"/>
      <charset val="1"/>
    </font>
    <font>
      <i val="true"/>
      <sz val="9"/>
      <color rgb="FF404040"/>
      <name val="Arial"/>
      <family val="0"/>
      <charset val="1"/>
    </font>
    <font>
      <b val="true"/>
      <sz val="9"/>
      <color rgb="FF9C0006"/>
      <name val="Arial"/>
      <family val="0"/>
      <charset val="1"/>
    </font>
    <font>
      <b val="true"/>
      <sz val="12"/>
      <color rgb="FF1F3864"/>
      <name val="Arial"/>
      <family val="0"/>
      <charset val="1"/>
    </font>
    <font>
      <b val="true"/>
      <sz val="18"/>
      <color rgb="FF000000"/>
      <name val="Calibri"/>
      <family val="2"/>
    </font>
    <font>
      <sz val="10"/>
      <color rgb="FF000000"/>
      <name val="Calibri"/>
      <family val="2"/>
    </font>
    <font>
      <b val="true"/>
      <sz val="10"/>
      <color rgb="FF000000"/>
      <name val="Calibri"/>
      <family val="2"/>
    </font>
  </fonts>
  <fills count="8">
    <fill>
      <patternFill patternType="none"/>
    </fill>
    <fill>
      <patternFill patternType="gray125"/>
    </fill>
    <fill>
      <patternFill patternType="solid">
        <fgColor rgb="FFF2F2F2"/>
        <bgColor rgb="FFFFF2F2"/>
      </patternFill>
    </fill>
    <fill>
      <patternFill patternType="solid">
        <fgColor rgb="FF1F3864"/>
        <bgColor rgb="FF404040"/>
      </patternFill>
    </fill>
    <fill>
      <patternFill patternType="solid">
        <fgColor rgb="FF2E5395"/>
        <bgColor rgb="FF1F3864"/>
      </patternFill>
    </fill>
    <fill>
      <patternFill patternType="solid">
        <fgColor rgb="FFD9E2F3"/>
        <bgColor rgb="FFD9D9D9"/>
      </patternFill>
    </fill>
    <fill>
      <patternFill patternType="solid">
        <fgColor rgb="FFFFF2CC"/>
        <bgColor rgb="FFFFF2F2"/>
      </patternFill>
    </fill>
    <fill>
      <patternFill patternType="solid">
        <fgColor rgb="FFFFF2F2"/>
        <bgColor rgb="FFF2F2F2"/>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center" vertical="bottom" textRotation="0" wrapText="false" indent="0" shrinkToFit="false"/>
      <protection locked="true" hidden="false"/>
    </xf>
    <xf numFmtId="164" fontId="7" fillId="2" borderId="1" xfId="0" applyFont="true" applyBorder="true" applyAlignment="true" applyProtection="false">
      <alignment horizontal="left" vertical="center" textRotation="0" wrapText="true" indent="0" shrinkToFit="false"/>
      <protection locked="true" hidden="false"/>
    </xf>
    <xf numFmtId="164" fontId="0" fillId="0" borderId="1" xfId="0" applyFont="fals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8" fillId="4" borderId="1" xfId="0" applyFont="true" applyBorder="true" applyAlignment="true" applyProtection="false">
      <alignment horizontal="left"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0" fillId="3" borderId="1" xfId="0" applyFont="true" applyBorder="true" applyAlignment="true" applyProtection="false">
      <alignment horizontal="left" vertical="center" textRotation="0" wrapText="fals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7" fillId="0" borderId="0" xfId="0" applyFont="true" applyBorder="false" applyAlignment="true" applyProtection="false">
      <alignment horizontal="left" vertical="center" textRotation="0" wrapText="true" indent="0" shrinkToFit="false"/>
      <protection locked="true" hidden="false"/>
    </xf>
    <xf numFmtId="164" fontId="11" fillId="0" borderId="0" xfId="0" applyFont="true" applyBorder="false" applyAlignment="true" applyProtection="false">
      <alignment horizontal="general" vertical="bottom" textRotation="0" wrapText="false" indent="0" shrinkToFit="false"/>
      <protection locked="true" hidden="false"/>
    </xf>
    <xf numFmtId="164" fontId="12" fillId="5" borderId="0" xfId="0" applyFont="true" applyBorder="true" applyAlignment="true" applyProtection="false">
      <alignment horizontal="left" vertical="center" textRotation="0" wrapText="true" indent="0" shrinkToFit="false"/>
      <protection locked="true" hidden="false"/>
    </xf>
    <xf numFmtId="164" fontId="9" fillId="6" borderId="1" xfId="0" applyFont="true" applyBorder="true" applyAlignment="true" applyProtection="false">
      <alignment horizontal="center" vertical="center" textRotation="0" wrapText="true" indent="0" shrinkToFit="false"/>
      <protection locked="true" hidden="false"/>
    </xf>
    <xf numFmtId="165" fontId="9" fillId="6" borderId="1" xfId="0" applyFont="true" applyBorder="true" applyAlignment="true" applyProtection="false">
      <alignment horizontal="center" vertical="center" textRotation="0" wrapText="true" indent="0" shrinkToFit="false"/>
      <protection locked="true" hidden="false"/>
    </xf>
    <xf numFmtId="164" fontId="9" fillId="6" borderId="1" xfId="0" applyFont="true" applyBorder="true" applyAlignment="true" applyProtection="false">
      <alignment horizontal="left" vertical="center" textRotation="0" wrapText="true" indent="0" shrinkToFit="false"/>
      <protection locked="true" hidden="false"/>
    </xf>
    <xf numFmtId="165" fontId="9" fillId="0" borderId="1" xfId="0" applyFont="true" applyBorder="true" applyAlignment="true" applyProtection="false">
      <alignment horizontal="center" vertical="center" textRotation="0" wrapText="true" indent="0" shrinkToFit="false"/>
      <protection locked="true" hidden="false"/>
    </xf>
    <xf numFmtId="164" fontId="13" fillId="7" borderId="0" xfId="0" applyFont="true" applyBorder="true" applyAlignment="true" applyProtection="false">
      <alignment horizontal="left" vertical="center" textRotation="0" wrapText="true" indent="0" shrinkToFit="false"/>
      <protection locked="true" hidden="false"/>
    </xf>
    <xf numFmtId="164" fontId="14" fillId="0" borderId="0" xfId="0" applyFont="true" applyBorder="false" applyAlignment="true" applyProtection="false">
      <alignment horizontal="general" vertical="bottom" textRotation="0" wrapText="false" indent="0" shrinkToFit="false"/>
      <protection locked="true" hidden="false"/>
    </xf>
    <xf numFmtId="164" fontId="7" fillId="2" borderId="1" xfId="0" applyFont="true" applyBorder="true" applyAlignment="true" applyProtection="false">
      <alignment horizontal="left" vertical="center" textRotation="0" wrapText="false" indent="0" shrinkToFit="false"/>
      <protection locked="true" hidden="false"/>
    </xf>
    <xf numFmtId="166" fontId="14" fillId="0" borderId="1"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9C0006"/>
        <sz val="10"/>
      </font>
      <fill>
        <patternFill>
          <bgColor rgb="FFFFC7CE"/>
        </patternFill>
      </fill>
    </dxf>
    <dxf>
      <font>
        <name val="Arial"/>
        <charset val="1"/>
        <family val="0"/>
        <color rgb="FF9C6500"/>
        <sz val="10"/>
      </font>
      <fill>
        <patternFill>
          <bgColor rgb="FFFFEB9C"/>
        </patternFill>
      </fill>
    </dxf>
    <dxf>
      <font>
        <name val="Arial"/>
        <charset val="1"/>
        <family val="0"/>
        <color rgb="FF006100"/>
        <sz val="10"/>
      </font>
      <fill>
        <patternFill>
          <bgColor rgb="FFC6EFCE"/>
        </patternFill>
      </fill>
    </dxf>
  </dxfs>
  <colors>
    <indexedColors>
      <rgbColor rgb="FF000000"/>
      <rgbColor rgb="FFFFFFFF"/>
      <rgbColor rgb="FFC00000"/>
      <rgbColor rgb="FF00FF00"/>
      <rgbColor rgb="FF0000FF"/>
      <rgbColor rgb="FFFFFF00"/>
      <rgbColor rgb="FFFF00FF"/>
      <rgbColor rgb="FF00FFFF"/>
      <rgbColor rgb="FF9C0006"/>
      <rgbColor rgb="FF006100"/>
      <rgbColor rgb="FF000080"/>
      <rgbColor rgb="FF9C6500"/>
      <rgbColor rgb="FF800080"/>
      <rgbColor rgb="FF008080"/>
      <rgbColor rgb="FFBFBFBF"/>
      <rgbColor rgb="FF808080"/>
      <rgbColor rgb="FFA6A6A6"/>
      <rgbColor rgb="FF993366"/>
      <rgbColor rgb="FFFFF2CC"/>
      <rgbColor rgb="FFF2F2F2"/>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D9E2F3"/>
      <rgbColor rgb="FFC6EFCE"/>
      <rgbColor rgb="FFFFEB9C"/>
      <rgbColor rgb="FFFFF2F2"/>
      <rgbColor rgb="FFFF99CC"/>
      <rgbColor rgb="FFCC99FF"/>
      <rgbColor rgb="FFFFC7CE"/>
      <rgbColor rgb="FF3366FF"/>
      <rgbColor rgb="FF33CCCC"/>
      <rgbColor rgb="FF99CC00"/>
      <rgbColor rgb="FFFFCC00"/>
      <rgbColor rgb="FFFF9900"/>
      <rgbColor rgb="FFFF6600"/>
      <rgbColor rgb="FF4F81BD"/>
      <rgbColor rgb="FF878787"/>
      <rgbColor rgb="FF1F3864"/>
      <rgbColor rgb="FF339966"/>
      <rgbColor rgb="FF003300"/>
      <rgbColor rgb="FF333300"/>
      <rgbColor rgb="FF993300"/>
      <rgbColor rgb="FF993366"/>
      <rgbColor rgb="FF2E5395"/>
      <rgbColor rgb="FF40404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Uygunsuzluk Durum Dağılımı</a:t>
            </a:r>
          </a:p>
        </c:rich>
      </c:tx>
      <c:overlay val="0"/>
      <c:spPr>
        <a:noFill/>
        <a:ln w="0">
          <a:noFill/>
        </a:ln>
      </c:spPr>
    </c:title>
    <c:autoTitleDeleted val="0"/>
    <c:plotArea>
      <c:barChart>
        <c:barDir val="col"/>
        <c:grouping val="clustered"/>
        <c:varyColors val="0"/>
        <c:ser>
          <c:idx val="0"/>
          <c:order val="0"/>
          <c:tx>
            <c:strRef>
              <c:f>'Özet Pano'!B16</c:f>
              <c:strCache>
                <c:ptCount val="1"/>
                <c:pt idx="0">
                  <c:v>Adet</c:v>
                </c:pt>
              </c:strCache>
            </c:strRef>
          </c:tx>
          <c:spPr>
            <a:solidFill>
              <a:srgbClr val="4f81bd"/>
            </a:solidFill>
            <a:ln w="0">
              <a:noFill/>
            </a:ln>
          </c:spPr>
          <c:invertIfNegative val="0"/>
          <c:dLbls>
            <c:txPr>
              <a:bodyPr wrap="square"/>
              <a:lstStyle/>
              <a:p>
                <a:pPr>
                  <a:defRPr b="0" sz="10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'Özet Pano'!$A$17:$A$19</c:f>
              <c:strCache>
                <c:ptCount val="3"/>
                <c:pt idx="0">
                  <c:v>Açık</c:v>
                </c:pt>
                <c:pt idx="1">
                  <c:v>Gecikmiş</c:v>
                </c:pt>
                <c:pt idx="2">
                  <c:v>Kapandı</c:v>
                </c:pt>
              </c:strCache>
            </c:strRef>
          </c:cat>
          <c:val>
            <c:numRef>
              <c:f>'Özet Pano'!$B$17:$B$19</c:f>
              <c:numCache>
                <c:formatCode>General</c:formatCode>
                <c:ptCount val="3"/>
                <c:pt idx="0">
                  <c:v>1</c:v>
                </c:pt>
                <c:pt idx="1">
                  <c:v>0</c:v>
                </c:pt>
                <c:pt idx="2">
                  <c:v>1</c:v>
                </c:pt>
              </c:numCache>
            </c:numRef>
          </c:val>
        </c:ser>
        <c:gapWidth val="150"/>
        <c:overlap val="0"/>
        <c:axId val="60663703"/>
        <c:axId val="38930788"/>
      </c:barChart>
      <c:catAx>
        <c:axId val="60663703"/>
        <c:scaling>
          <c:orientation val="minMax"/>
        </c:scaling>
        <c:delete val="0"/>
        <c:axPos val="b"/>
        <c:numFmt formatCode="General"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38930788"/>
        <c:crosses val="autoZero"/>
        <c:auto val="1"/>
        <c:lblAlgn val="ctr"/>
        <c:lblOffset val="100"/>
        <c:noMultiLvlLbl val="0"/>
      </c:catAx>
      <c:valAx>
        <c:axId val="38930788"/>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Kayıt Sayısı</a:t>
                </a:r>
              </a:p>
            </c:rich>
          </c:tx>
          <c:overlay val="0"/>
          <c:spPr>
            <a:noFill/>
            <a:ln w="0">
              <a:noFill/>
            </a:ln>
          </c:spPr>
        </c:title>
        <c:numFmt formatCode="General"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60663703"/>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21</xdr:row>
      <xdr:rowOff>0</xdr:rowOff>
    </xdr:from>
    <xdr:to>
      <xdr:col>4</xdr:col>
      <xdr:colOff>465480</xdr:colOff>
      <xdr:row>36</xdr:row>
      <xdr:rowOff>21960</xdr:rowOff>
    </xdr:to>
    <xdr:graphicFrame>
      <xdr:nvGraphicFramePr>
        <xdr:cNvPr id="0" name="Chart 1"/>
        <xdr:cNvGraphicFramePr/>
      </xdr:nvGraphicFramePr>
      <xdr:xfrm>
        <a:off x="0" y="4695840"/>
        <a:ext cx="5399280" cy="28792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6.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3864"/>
    <pageSetUpPr fitToPage="true"/>
  </sheetPr>
  <dimension ref="A1:H6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0" ySplit="10" topLeftCell="A11"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6"/>
    <col collapsed="false" customWidth="true" hidden="false" outlineLevel="0" max="2" min="2" style="1" width="22"/>
    <col collapsed="false" customWidth="true" hidden="false" outlineLevel="0" max="3" min="3" style="1" width="52"/>
    <col collapsed="false" customWidth="true" hidden="false" outlineLevel="0" max="6" min="4" style="1" width="9"/>
    <col collapsed="false" customWidth="true" hidden="false" outlineLevel="0" max="7" min="7" style="1" width="12"/>
    <col collapsed="false" customWidth="true" hidden="false" outlineLevel="0" max="8" min="8" style="1" width="44"/>
  </cols>
  <sheetData>
    <row r="1" customFormat="false" ht="24" hidden="false" customHeight="true" outlineLevel="0" collapsed="false">
      <c r="A1" s="2" t="s">
        <v>0</v>
      </c>
      <c r="B1" s="2"/>
      <c r="C1" s="2"/>
      <c r="D1" s="2"/>
      <c r="E1" s="2"/>
      <c r="F1" s="2"/>
      <c r="G1" s="2"/>
      <c r="H1" s="2"/>
    </row>
    <row r="2" customFormat="false" ht="15" hidden="false" customHeight="true" outlineLevel="0" collapsed="false">
      <c r="A2" s="3" t="s">
        <v>1</v>
      </c>
      <c r="B2" s="3"/>
      <c r="C2" s="3"/>
      <c r="D2" s="3"/>
      <c r="E2" s="3"/>
      <c r="F2" s="3"/>
      <c r="G2" s="3"/>
      <c r="H2" s="3"/>
    </row>
    <row r="3" customFormat="false" ht="12.75" hidden="false" customHeight="true" outlineLevel="0" collapsed="false">
      <c r="A3" s="4" t="s">
        <v>2</v>
      </c>
      <c r="B3" s="4"/>
      <c r="C3" s="4"/>
      <c r="D3" s="4"/>
      <c r="E3" s="4"/>
      <c r="F3" s="4"/>
      <c r="G3" s="4"/>
      <c r="H3" s="4"/>
    </row>
    <row r="5" customFormat="false" ht="19.5" hidden="false" customHeight="true" outlineLevel="0" collapsed="false">
      <c r="A5" s="5" t="s">
        <v>3</v>
      </c>
      <c r="B5" s="5"/>
      <c r="C5" s="6"/>
      <c r="D5" s="6"/>
      <c r="E5" s="5" t="s">
        <v>4</v>
      </c>
      <c r="F5" s="5"/>
      <c r="G5" s="6"/>
      <c r="H5" s="6"/>
    </row>
    <row r="6" customFormat="false" ht="19.5" hidden="false" customHeight="true" outlineLevel="0" collapsed="false">
      <c r="A6" s="5" t="s">
        <v>5</v>
      </c>
      <c r="B6" s="5"/>
      <c r="C6" s="6"/>
      <c r="D6" s="6"/>
      <c r="E6" s="5" t="s">
        <v>6</v>
      </c>
      <c r="F6" s="5"/>
      <c r="G6" s="6"/>
      <c r="H6" s="6"/>
    </row>
    <row r="7" customFormat="false" ht="19.5" hidden="false" customHeight="true" outlineLevel="0" collapsed="false">
      <c r="A7" s="5" t="s">
        <v>7</v>
      </c>
      <c r="B7" s="5"/>
      <c r="C7" s="6"/>
      <c r="D7" s="6"/>
      <c r="E7" s="5" t="s">
        <v>8</v>
      </c>
      <c r="F7" s="5"/>
      <c r="G7" s="6"/>
      <c r="H7" s="6"/>
    </row>
    <row r="8" customFormat="false" ht="19.5" hidden="false" customHeight="true" outlineLevel="0" collapsed="false">
      <c r="A8" s="5" t="s">
        <v>9</v>
      </c>
      <c r="B8" s="5"/>
      <c r="C8" s="6"/>
      <c r="D8" s="6"/>
      <c r="E8" s="5" t="s">
        <v>10</v>
      </c>
      <c r="F8" s="5"/>
      <c r="G8" s="6"/>
      <c r="H8" s="6"/>
    </row>
    <row r="10" customFormat="false" ht="36" hidden="false" customHeight="true" outlineLevel="0" collapsed="false">
      <c r="A10" s="7" t="s">
        <v>11</v>
      </c>
      <c r="B10" s="7" t="s">
        <v>12</v>
      </c>
      <c r="C10" s="7" t="s">
        <v>13</v>
      </c>
      <c r="D10" s="7" t="s">
        <v>14</v>
      </c>
      <c r="E10" s="7" t="s">
        <v>15</v>
      </c>
      <c r="F10" s="7" t="s">
        <v>16</v>
      </c>
      <c r="G10" s="7" t="s">
        <v>17</v>
      </c>
      <c r="H10" s="7" t="s">
        <v>18</v>
      </c>
    </row>
    <row r="11" customFormat="false" ht="19.5" hidden="false" customHeight="true" outlineLevel="0" collapsed="false">
      <c r="A11" s="8" t="s">
        <v>19</v>
      </c>
      <c r="B11" s="8"/>
      <c r="C11" s="8"/>
      <c r="D11" s="8"/>
      <c r="E11" s="8"/>
      <c r="F11" s="8"/>
      <c r="G11" s="8"/>
      <c r="H11" s="8"/>
    </row>
    <row r="12" customFormat="false" ht="18.75" hidden="false" customHeight="true" outlineLevel="0" collapsed="false">
      <c r="A12" s="9" t="n">
        <v>1</v>
      </c>
      <c r="B12" s="9" t="s">
        <v>20</v>
      </c>
      <c r="C12" s="10" t="s">
        <v>21</v>
      </c>
      <c r="D12" s="9" t="s">
        <v>22</v>
      </c>
      <c r="E12" s="9" t="s">
        <v>22</v>
      </c>
      <c r="F12" s="9" t="s">
        <v>22</v>
      </c>
      <c r="G12" s="9"/>
      <c r="H12" s="10"/>
    </row>
    <row r="13" customFormat="false" ht="18.75" hidden="false" customHeight="true" outlineLevel="0" collapsed="false">
      <c r="A13" s="9" t="n">
        <v>2</v>
      </c>
      <c r="B13" s="9" t="s">
        <v>20</v>
      </c>
      <c r="C13" s="10" t="s">
        <v>23</v>
      </c>
      <c r="D13" s="9" t="s">
        <v>22</v>
      </c>
      <c r="E13" s="9" t="s">
        <v>22</v>
      </c>
      <c r="F13" s="9" t="s">
        <v>22</v>
      </c>
      <c r="G13" s="9"/>
      <c r="H13" s="10"/>
    </row>
    <row r="14" customFormat="false" ht="18.75" hidden="false" customHeight="true" outlineLevel="0" collapsed="false">
      <c r="A14" s="9" t="n">
        <v>3</v>
      </c>
      <c r="B14" s="9" t="s">
        <v>20</v>
      </c>
      <c r="C14" s="10" t="s">
        <v>24</v>
      </c>
      <c r="D14" s="9" t="s">
        <v>22</v>
      </c>
      <c r="E14" s="9" t="s">
        <v>22</v>
      </c>
      <c r="F14" s="9" t="s">
        <v>22</v>
      </c>
      <c r="G14" s="9"/>
      <c r="H14" s="10"/>
    </row>
    <row r="15" customFormat="false" ht="18.75" hidden="false" customHeight="true" outlineLevel="0" collapsed="false">
      <c r="A15" s="9" t="n">
        <v>4</v>
      </c>
      <c r="B15" s="9" t="s">
        <v>20</v>
      </c>
      <c r="C15" s="10" t="s">
        <v>25</v>
      </c>
      <c r="D15" s="9" t="s">
        <v>22</v>
      </c>
      <c r="E15" s="9" t="s">
        <v>22</v>
      </c>
      <c r="F15" s="9" t="s">
        <v>22</v>
      </c>
      <c r="G15" s="9"/>
      <c r="H15" s="10"/>
    </row>
    <row r="16" customFormat="false" ht="18.75" hidden="false" customHeight="true" outlineLevel="0" collapsed="false">
      <c r="A16" s="9" t="n">
        <v>5</v>
      </c>
      <c r="B16" s="9" t="s">
        <v>20</v>
      </c>
      <c r="C16" s="10" t="s">
        <v>26</v>
      </c>
      <c r="D16" s="9" t="s">
        <v>22</v>
      </c>
      <c r="E16" s="9" t="s">
        <v>22</v>
      </c>
      <c r="F16" s="9" t="s">
        <v>22</v>
      </c>
      <c r="G16" s="9"/>
      <c r="H16" s="10"/>
    </row>
    <row r="17" customFormat="false" ht="18.75" hidden="false" customHeight="true" outlineLevel="0" collapsed="false">
      <c r="A17" s="9" t="n">
        <v>6</v>
      </c>
      <c r="B17" s="9" t="s">
        <v>20</v>
      </c>
      <c r="C17" s="10" t="s">
        <v>27</v>
      </c>
      <c r="D17" s="9" t="s">
        <v>22</v>
      </c>
      <c r="E17" s="9" t="s">
        <v>22</v>
      </c>
      <c r="F17" s="9" t="s">
        <v>22</v>
      </c>
      <c r="G17" s="9"/>
      <c r="H17" s="10"/>
    </row>
    <row r="18" customFormat="false" ht="19.5" hidden="false" customHeight="true" outlineLevel="0" collapsed="false">
      <c r="A18" s="8" t="s">
        <v>28</v>
      </c>
      <c r="B18" s="8"/>
      <c r="C18" s="8"/>
      <c r="D18" s="8"/>
      <c r="E18" s="8"/>
      <c r="F18" s="8"/>
      <c r="G18" s="8"/>
      <c r="H18" s="8"/>
    </row>
    <row r="19" customFormat="false" ht="18.75" hidden="false" customHeight="true" outlineLevel="0" collapsed="false">
      <c r="A19" s="9" t="n">
        <v>7</v>
      </c>
      <c r="B19" s="9" t="s">
        <v>29</v>
      </c>
      <c r="C19" s="10" t="s">
        <v>30</v>
      </c>
      <c r="D19" s="9" t="s">
        <v>22</v>
      </c>
      <c r="E19" s="9" t="s">
        <v>22</v>
      </c>
      <c r="F19" s="9" t="s">
        <v>22</v>
      </c>
      <c r="G19" s="9"/>
      <c r="H19" s="10"/>
    </row>
    <row r="20" customFormat="false" ht="18.75" hidden="false" customHeight="true" outlineLevel="0" collapsed="false">
      <c r="A20" s="9" t="n">
        <v>8</v>
      </c>
      <c r="B20" s="9" t="s">
        <v>29</v>
      </c>
      <c r="C20" s="10" t="s">
        <v>31</v>
      </c>
      <c r="D20" s="9" t="s">
        <v>22</v>
      </c>
      <c r="E20" s="9" t="s">
        <v>22</v>
      </c>
      <c r="F20" s="9" t="s">
        <v>22</v>
      </c>
      <c r="G20" s="9"/>
      <c r="H20" s="10"/>
    </row>
    <row r="21" customFormat="false" ht="18.75" hidden="false" customHeight="true" outlineLevel="0" collapsed="false">
      <c r="A21" s="9" t="n">
        <v>9</v>
      </c>
      <c r="B21" s="9" t="s">
        <v>29</v>
      </c>
      <c r="C21" s="10" t="s">
        <v>32</v>
      </c>
      <c r="D21" s="9" t="s">
        <v>22</v>
      </c>
      <c r="E21" s="9" t="s">
        <v>22</v>
      </c>
      <c r="F21" s="9" t="s">
        <v>22</v>
      </c>
      <c r="G21" s="9"/>
      <c r="H21" s="10"/>
    </row>
    <row r="22" customFormat="false" ht="18.75" hidden="false" customHeight="true" outlineLevel="0" collapsed="false">
      <c r="A22" s="9" t="n">
        <v>10</v>
      </c>
      <c r="B22" s="9" t="s">
        <v>29</v>
      </c>
      <c r="C22" s="10" t="s">
        <v>33</v>
      </c>
      <c r="D22" s="9" t="s">
        <v>22</v>
      </c>
      <c r="E22" s="9" t="s">
        <v>22</v>
      </c>
      <c r="F22" s="9" t="s">
        <v>22</v>
      </c>
      <c r="G22" s="9"/>
      <c r="H22" s="10"/>
    </row>
    <row r="23" customFormat="false" ht="18.75" hidden="false" customHeight="true" outlineLevel="0" collapsed="false">
      <c r="A23" s="9" t="n">
        <v>11</v>
      </c>
      <c r="B23" s="9" t="s">
        <v>29</v>
      </c>
      <c r="C23" s="10" t="s">
        <v>34</v>
      </c>
      <c r="D23" s="9" t="s">
        <v>22</v>
      </c>
      <c r="E23" s="9" t="s">
        <v>22</v>
      </c>
      <c r="F23" s="9" t="s">
        <v>22</v>
      </c>
      <c r="G23" s="9"/>
      <c r="H23" s="10"/>
    </row>
    <row r="24" customFormat="false" ht="18.75" hidden="false" customHeight="true" outlineLevel="0" collapsed="false">
      <c r="A24" s="9" t="n">
        <v>12</v>
      </c>
      <c r="B24" s="9" t="s">
        <v>29</v>
      </c>
      <c r="C24" s="10" t="s">
        <v>35</v>
      </c>
      <c r="D24" s="9" t="s">
        <v>22</v>
      </c>
      <c r="E24" s="9" t="s">
        <v>22</v>
      </c>
      <c r="F24" s="9" t="s">
        <v>22</v>
      </c>
      <c r="G24" s="9"/>
      <c r="H24" s="10"/>
    </row>
    <row r="25" customFormat="false" ht="19.5" hidden="false" customHeight="true" outlineLevel="0" collapsed="false">
      <c r="A25" s="8" t="s">
        <v>36</v>
      </c>
      <c r="B25" s="8"/>
      <c r="C25" s="8"/>
      <c r="D25" s="8"/>
      <c r="E25" s="8"/>
      <c r="F25" s="8"/>
      <c r="G25" s="8"/>
      <c r="H25" s="8"/>
    </row>
    <row r="26" customFormat="false" ht="18.75" hidden="false" customHeight="true" outlineLevel="0" collapsed="false">
      <c r="A26" s="9" t="n">
        <v>13</v>
      </c>
      <c r="B26" s="9" t="s">
        <v>37</v>
      </c>
      <c r="C26" s="10" t="s">
        <v>38</v>
      </c>
      <c r="D26" s="9" t="s">
        <v>22</v>
      </c>
      <c r="E26" s="9" t="s">
        <v>22</v>
      </c>
      <c r="F26" s="9" t="s">
        <v>22</v>
      </c>
      <c r="G26" s="9"/>
      <c r="H26" s="10"/>
    </row>
    <row r="27" customFormat="false" ht="18.75" hidden="false" customHeight="true" outlineLevel="0" collapsed="false">
      <c r="A27" s="9" t="n">
        <v>14</v>
      </c>
      <c r="B27" s="9" t="s">
        <v>37</v>
      </c>
      <c r="C27" s="10" t="s">
        <v>39</v>
      </c>
      <c r="D27" s="9" t="s">
        <v>22</v>
      </c>
      <c r="E27" s="9" t="s">
        <v>22</v>
      </c>
      <c r="F27" s="9" t="s">
        <v>22</v>
      </c>
      <c r="G27" s="9"/>
      <c r="H27" s="10"/>
    </row>
    <row r="28" customFormat="false" ht="18.75" hidden="false" customHeight="true" outlineLevel="0" collapsed="false">
      <c r="A28" s="9" t="n">
        <v>15</v>
      </c>
      <c r="B28" s="9" t="s">
        <v>37</v>
      </c>
      <c r="C28" s="10" t="s">
        <v>40</v>
      </c>
      <c r="D28" s="9" t="s">
        <v>22</v>
      </c>
      <c r="E28" s="9" t="s">
        <v>22</v>
      </c>
      <c r="F28" s="9" t="s">
        <v>22</v>
      </c>
      <c r="G28" s="9"/>
      <c r="H28" s="10"/>
    </row>
    <row r="29" customFormat="false" ht="18.75" hidden="false" customHeight="true" outlineLevel="0" collapsed="false">
      <c r="A29" s="9" t="n">
        <v>16</v>
      </c>
      <c r="B29" s="9" t="s">
        <v>37</v>
      </c>
      <c r="C29" s="10" t="s">
        <v>41</v>
      </c>
      <c r="D29" s="9" t="s">
        <v>22</v>
      </c>
      <c r="E29" s="9" t="s">
        <v>22</v>
      </c>
      <c r="F29" s="9" t="s">
        <v>22</v>
      </c>
      <c r="G29" s="9"/>
      <c r="H29" s="10"/>
    </row>
    <row r="30" customFormat="false" ht="19.5" hidden="false" customHeight="true" outlineLevel="0" collapsed="false">
      <c r="A30" s="8" t="s">
        <v>42</v>
      </c>
      <c r="B30" s="8"/>
      <c r="C30" s="8"/>
      <c r="D30" s="8"/>
      <c r="E30" s="8"/>
      <c r="F30" s="8"/>
      <c r="G30" s="8"/>
      <c r="H30" s="8"/>
    </row>
    <row r="31" customFormat="false" ht="18.75" hidden="false" customHeight="true" outlineLevel="0" collapsed="false">
      <c r="A31" s="9" t="n">
        <v>17</v>
      </c>
      <c r="B31" s="9" t="s">
        <v>43</v>
      </c>
      <c r="C31" s="10" t="s">
        <v>44</v>
      </c>
      <c r="D31" s="9" t="s">
        <v>22</v>
      </c>
      <c r="E31" s="9" t="s">
        <v>22</v>
      </c>
      <c r="F31" s="9" t="s">
        <v>22</v>
      </c>
      <c r="G31" s="9"/>
      <c r="H31" s="10"/>
    </row>
    <row r="32" customFormat="false" ht="18.75" hidden="false" customHeight="true" outlineLevel="0" collapsed="false">
      <c r="A32" s="9" t="n">
        <v>18</v>
      </c>
      <c r="B32" s="9" t="s">
        <v>43</v>
      </c>
      <c r="C32" s="10" t="s">
        <v>45</v>
      </c>
      <c r="D32" s="9" t="s">
        <v>22</v>
      </c>
      <c r="E32" s="9" t="s">
        <v>22</v>
      </c>
      <c r="F32" s="9" t="s">
        <v>22</v>
      </c>
      <c r="G32" s="9"/>
      <c r="H32" s="10"/>
    </row>
    <row r="33" customFormat="false" ht="18.75" hidden="false" customHeight="true" outlineLevel="0" collapsed="false">
      <c r="A33" s="9" t="n">
        <v>19</v>
      </c>
      <c r="B33" s="9" t="s">
        <v>43</v>
      </c>
      <c r="C33" s="10" t="s">
        <v>46</v>
      </c>
      <c r="D33" s="9" t="s">
        <v>22</v>
      </c>
      <c r="E33" s="9" t="s">
        <v>22</v>
      </c>
      <c r="F33" s="9" t="s">
        <v>22</v>
      </c>
      <c r="G33" s="9"/>
      <c r="H33" s="10"/>
    </row>
    <row r="34" customFormat="false" ht="18.75" hidden="false" customHeight="true" outlineLevel="0" collapsed="false">
      <c r="A34" s="9" t="n">
        <v>20</v>
      </c>
      <c r="B34" s="9" t="s">
        <v>43</v>
      </c>
      <c r="C34" s="10" t="s">
        <v>47</v>
      </c>
      <c r="D34" s="9" t="s">
        <v>22</v>
      </c>
      <c r="E34" s="9" t="s">
        <v>22</v>
      </c>
      <c r="F34" s="9" t="s">
        <v>22</v>
      </c>
      <c r="G34" s="9"/>
      <c r="H34" s="10"/>
    </row>
    <row r="35" customFormat="false" ht="19.5" hidden="false" customHeight="true" outlineLevel="0" collapsed="false">
      <c r="A35" s="8" t="s">
        <v>48</v>
      </c>
      <c r="B35" s="8"/>
      <c r="C35" s="8"/>
      <c r="D35" s="8"/>
      <c r="E35" s="8"/>
      <c r="F35" s="8"/>
      <c r="G35" s="8"/>
      <c r="H35" s="8"/>
    </row>
    <row r="36" customFormat="false" ht="18.75" hidden="false" customHeight="true" outlineLevel="0" collapsed="false">
      <c r="A36" s="9" t="n">
        <v>21</v>
      </c>
      <c r="B36" s="9" t="s">
        <v>49</v>
      </c>
      <c r="C36" s="10" t="s">
        <v>50</v>
      </c>
      <c r="D36" s="9" t="s">
        <v>22</v>
      </c>
      <c r="E36" s="9" t="s">
        <v>22</v>
      </c>
      <c r="F36" s="9" t="s">
        <v>22</v>
      </c>
      <c r="G36" s="9"/>
      <c r="H36" s="10"/>
    </row>
    <row r="37" customFormat="false" ht="18.75" hidden="false" customHeight="true" outlineLevel="0" collapsed="false">
      <c r="A37" s="9" t="n">
        <v>22</v>
      </c>
      <c r="B37" s="9" t="s">
        <v>49</v>
      </c>
      <c r="C37" s="10" t="s">
        <v>51</v>
      </c>
      <c r="D37" s="9" t="s">
        <v>22</v>
      </c>
      <c r="E37" s="9" t="s">
        <v>22</v>
      </c>
      <c r="F37" s="9" t="s">
        <v>22</v>
      </c>
      <c r="G37" s="9"/>
      <c r="H37" s="10"/>
    </row>
    <row r="38" customFormat="false" ht="18.75" hidden="false" customHeight="true" outlineLevel="0" collapsed="false">
      <c r="A38" s="9" t="n">
        <v>23</v>
      </c>
      <c r="B38" s="9" t="s">
        <v>49</v>
      </c>
      <c r="C38" s="10" t="s">
        <v>52</v>
      </c>
      <c r="D38" s="9" t="s">
        <v>22</v>
      </c>
      <c r="E38" s="9" t="s">
        <v>22</v>
      </c>
      <c r="F38" s="9" t="s">
        <v>22</v>
      </c>
      <c r="G38" s="9"/>
      <c r="H38" s="10"/>
    </row>
    <row r="39" customFormat="false" ht="18.75" hidden="false" customHeight="true" outlineLevel="0" collapsed="false">
      <c r="A39" s="9" t="n">
        <v>24</v>
      </c>
      <c r="B39" s="9" t="s">
        <v>49</v>
      </c>
      <c r="C39" s="10" t="s">
        <v>53</v>
      </c>
      <c r="D39" s="9" t="s">
        <v>22</v>
      </c>
      <c r="E39" s="9" t="s">
        <v>22</v>
      </c>
      <c r="F39" s="9" t="s">
        <v>22</v>
      </c>
      <c r="G39" s="9"/>
      <c r="H39" s="10"/>
    </row>
    <row r="40" customFormat="false" ht="18.75" hidden="false" customHeight="true" outlineLevel="0" collapsed="false">
      <c r="A40" s="9" t="n">
        <v>25</v>
      </c>
      <c r="B40" s="9" t="s">
        <v>49</v>
      </c>
      <c r="C40" s="10" t="s">
        <v>54</v>
      </c>
      <c r="D40" s="9" t="s">
        <v>22</v>
      </c>
      <c r="E40" s="9" t="s">
        <v>22</v>
      </c>
      <c r="F40" s="9" t="s">
        <v>22</v>
      </c>
      <c r="G40" s="9"/>
      <c r="H40" s="10"/>
    </row>
    <row r="41" customFormat="false" ht="19.5" hidden="false" customHeight="true" outlineLevel="0" collapsed="false">
      <c r="A41" s="8" t="s">
        <v>55</v>
      </c>
      <c r="B41" s="8"/>
      <c r="C41" s="8"/>
      <c r="D41" s="8"/>
      <c r="E41" s="8"/>
      <c r="F41" s="8"/>
      <c r="G41" s="8"/>
      <c r="H41" s="8"/>
    </row>
    <row r="42" customFormat="false" ht="18.75" hidden="false" customHeight="true" outlineLevel="0" collapsed="false">
      <c r="A42" s="9" t="n">
        <v>26</v>
      </c>
      <c r="B42" s="9" t="s">
        <v>56</v>
      </c>
      <c r="C42" s="10" t="s">
        <v>57</v>
      </c>
      <c r="D42" s="9" t="s">
        <v>22</v>
      </c>
      <c r="E42" s="9" t="s">
        <v>22</v>
      </c>
      <c r="F42" s="9" t="s">
        <v>22</v>
      </c>
      <c r="G42" s="9"/>
      <c r="H42" s="10"/>
    </row>
    <row r="43" customFormat="false" ht="18.75" hidden="false" customHeight="true" outlineLevel="0" collapsed="false">
      <c r="A43" s="9" t="n">
        <v>27</v>
      </c>
      <c r="B43" s="9" t="s">
        <v>56</v>
      </c>
      <c r="C43" s="10" t="s">
        <v>58</v>
      </c>
      <c r="D43" s="9" t="s">
        <v>22</v>
      </c>
      <c r="E43" s="9" t="s">
        <v>22</v>
      </c>
      <c r="F43" s="9" t="s">
        <v>22</v>
      </c>
      <c r="G43" s="9"/>
      <c r="H43" s="10"/>
    </row>
    <row r="44" customFormat="false" ht="18.75" hidden="false" customHeight="true" outlineLevel="0" collapsed="false">
      <c r="A44" s="9" t="n">
        <v>28</v>
      </c>
      <c r="B44" s="9" t="s">
        <v>56</v>
      </c>
      <c r="C44" s="10" t="s">
        <v>59</v>
      </c>
      <c r="D44" s="9" t="s">
        <v>22</v>
      </c>
      <c r="E44" s="9" t="s">
        <v>22</v>
      </c>
      <c r="F44" s="9" t="s">
        <v>22</v>
      </c>
      <c r="G44" s="9"/>
      <c r="H44" s="10"/>
    </row>
    <row r="45" customFormat="false" ht="18.75" hidden="false" customHeight="true" outlineLevel="0" collapsed="false">
      <c r="A45" s="9" t="n">
        <v>29</v>
      </c>
      <c r="B45" s="9" t="s">
        <v>56</v>
      </c>
      <c r="C45" s="10" t="s">
        <v>60</v>
      </c>
      <c r="D45" s="9" t="s">
        <v>22</v>
      </c>
      <c r="E45" s="9" t="s">
        <v>22</v>
      </c>
      <c r="F45" s="9" t="s">
        <v>22</v>
      </c>
      <c r="G45" s="9"/>
      <c r="H45" s="10"/>
    </row>
    <row r="46" customFormat="false" ht="18.75" hidden="false" customHeight="true" outlineLevel="0" collapsed="false">
      <c r="A46" s="9" t="n">
        <v>30</v>
      </c>
      <c r="B46" s="9" t="s">
        <v>56</v>
      </c>
      <c r="C46" s="10" t="s">
        <v>61</v>
      </c>
      <c r="D46" s="9" t="s">
        <v>22</v>
      </c>
      <c r="E46" s="9" t="s">
        <v>22</v>
      </c>
      <c r="F46" s="9" t="s">
        <v>22</v>
      </c>
      <c r="G46" s="9"/>
      <c r="H46" s="10"/>
    </row>
    <row r="47" customFormat="false" ht="19.5" hidden="false" customHeight="true" outlineLevel="0" collapsed="false">
      <c r="A47" s="8" t="s">
        <v>62</v>
      </c>
      <c r="B47" s="8"/>
      <c r="C47" s="8"/>
      <c r="D47" s="8"/>
      <c r="E47" s="8"/>
      <c r="F47" s="8"/>
      <c r="G47" s="8"/>
      <c r="H47" s="8"/>
    </row>
    <row r="48" customFormat="false" ht="18.75" hidden="false" customHeight="true" outlineLevel="0" collapsed="false">
      <c r="A48" s="9" t="n">
        <v>31</v>
      </c>
      <c r="B48" s="9" t="s">
        <v>63</v>
      </c>
      <c r="C48" s="10" t="s">
        <v>64</v>
      </c>
      <c r="D48" s="9" t="s">
        <v>22</v>
      </c>
      <c r="E48" s="9" t="s">
        <v>22</v>
      </c>
      <c r="F48" s="9" t="s">
        <v>22</v>
      </c>
      <c r="G48" s="9"/>
      <c r="H48" s="10"/>
    </row>
    <row r="49" customFormat="false" ht="18.75" hidden="false" customHeight="true" outlineLevel="0" collapsed="false">
      <c r="A49" s="9" t="n">
        <v>32</v>
      </c>
      <c r="B49" s="9" t="s">
        <v>63</v>
      </c>
      <c r="C49" s="10" t="s">
        <v>65</v>
      </c>
      <c r="D49" s="9" t="s">
        <v>22</v>
      </c>
      <c r="E49" s="9" t="s">
        <v>22</v>
      </c>
      <c r="F49" s="9" t="s">
        <v>22</v>
      </c>
      <c r="G49" s="9"/>
      <c r="H49" s="10"/>
    </row>
    <row r="50" customFormat="false" ht="18.75" hidden="false" customHeight="true" outlineLevel="0" collapsed="false">
      <c r="A50" s="9" t="n">
        <v>33</v>
      </c>
      <c r="B50" s="9" t="s">
        <v>63</v>
      </c>
      <c r="C50" s="10" t="s">
        <v>66</v>
      </c>
      <c r="D50" s="9" t="s">
        <v>22</v>
      </c>
      <c r="E50" s="9" t="s">
        <v>22</v>
      </c>
      <c r="F50" s="9" t="s">
        <v>22</v>
      </c>
      <c r="G50" s="9"/>
      <c r="H50" s="10"/>
    </row>
    <row r="51" customFormat="false" ht="18.75" hidden="false" customHeight="true" outlineLevel="0" collapsed="false">
      <c r="A51" s="9" t="n">
        <v>34</v>
      </c>
      <c r="B51" s="9" t="s">
        <v>63</v>
      </c>
      <c r="C51" s="10" t="s">
        <v>67</v>
      </c>
      <c r="D51" s="9" t="s">
        <v>22</v>
      </c>
      <c r="E51" s="9" t="s">
        <v>22</v>
      </c>
      <c r="F51" s="9" t="s">
        <v>22</v>
      </c>
      <c r="G51" s="9"/>
      <c r="H51" s="10"/>
    </row>
    <row r="52" customFormat="false" ht="19.5" hidden="false" customHeight="true" outlineLevel="0" collapsed="false">
      <c r="A52" s="8" t="s">
        <v>68</v>
      </c>
      <c r="B52" s="8"/>
      <c r="C52" s="8"/>
      <c r="D52" s="8"/>
      <c r="E52" s="8"/>
      <c r="F52" s="8"/>
      <c r="G52" s="8"/>
      <c r="H52" s="8"/>
    </row>
    <row r="53" customFormat="false" ht="18.75" hidden="false" customHeight="true" outlineLevel="0" collapsed="false">
      <c r="A53" s="9" t="n">
        <v>35</v>
      </c>
      <c r="B53" s="9" t="s">
        <v>69</v>
      </c>
      <c r="C53" s="10" t="s">
        <v>70</v>
      </c>
      <c r="D53" s="9" t="s">
        <v>22</v>
      </c>
      <c r="E53" s="9" t="s">
        <v>22</v>
      </c>
      <c r="F53" s="9" t="s">
        <v>22</v>
      </c>
      <c r="G53" s="9"/>
      <c r="H53" s="10"/>
    </row>
    <row r="54" customFormat="false" ht="18.75" hidden="false" customHeight="true" outlineLevel="0" collapsed="false">
      <c r="A54" s="9" t="n">
        <v>36</v>
      </c>
      <c r="B54" s="9" t="s">
        <v>69</v>
      </c>
      <c r="C54" s="10" t="s">
        <v>71</v>
      </c>
      <c r="D54" s="9" t="s">
        <v>22</v>
      </c>
      <c r="E54" s="9" t="s">
        <v>22</v>
      </c>
      <c r="F54" s="9" t="s">
        <v>22</v>
      </c>
      <c r="G54" s="9"/>
      <c r="H54" s="10"/>
    </row>
    <row r="55" customFormat="false" ht="18.75" hidden="false" customHeight="true" outlineLevel="0" collapsed="false">
      <c r="A55" s="9" t="n">
        <v>37</v>
      </c>
      <c r="B55" s="9" t="s">
        <v>69</v>
      </c>
      <c r="C55" s="10" t="s">
        <v>72</v>
      </c>
      <c r="D55" s="9" t="s">
        <v>22</v>
      </c>
      <c r="E55" s="9" t="s">
        <v>22</v>
      </c>
      <c r="F55" s="9" t="s">
        <v>22</v>
      </c>
      <c r="G55" s="9"/>
      <c r="H55" s="10"/>
    </row>
    <row r="56" customFormat="false" ht="18.75" hidden="false" customHeight="true" outlineLevel="0" collapsed="false">
      <c r="A56" s="9" t="n">
        <v>38</v>
      </c>
      <c r="B56" s="9" t="s">
        <v>69</v>
      </c>
      <c r="C56" s="10" t="s">
        <v>73</v>
      </c>
      <c r="D56" s="9" t="s">
        <v>22</v>
      </c>
      <c r="E56" s="9" t="s">
        <v>22</v>
      </c>
      <c r="F56" s="9" t="s">
        <v>22</v>
      </c>
      <c r="G56" s="9"/>
      <c r="H56" s="10"/>
    </row>
    <row r="57" customFormat="false" ht="18.75" hidden="false" customHeight="true" outlineLevel="0" collapsed="false">
      <c r="A57" s="9" t="n">
        <v>39</v>
      </c>
      <c r="B57" s="9" t="s">
        <v>69</v>
      </c>
      <c r="C57" s="10" t="s">
        <v>74</v>
      </c>
      <c r="D57" s="9" t="s">
        <v>22</v>
      </c>
      <c r="E57" s="9" t="s">
        <v>22</v>
      </c>
      <c r="F57" s="9" t="s">
        <v>22</v>
      </c>
      <c r="G57" s="9"/>
      <c r="H57" s="10"/>
    </row>
    <row r="59" customFormat="false" ht="21.75" hidden="false" customHeight="true" outlineLevel="0" collapsed="false">
      <c r="A59" s="11" t="s">
        <v>75</v>
      </c>
      <c r="B59" s="11"/>
      <c r="C59" s="11"/>
      <c r="D59" s="11"/>
      <c r="E59" s="11"/>
      <c r="F59" s="11"/>
      <c r="G59" s="11"/>
      <c r="H59" s="11"/>
    </row>
    <row r="60" customFormat="false" ht="24" hidden="false" customHeight="true" outlineLevel="0" collapsed="false">
      <c r="A60" s="5" t="s">
        <v>76</v>
      </c>
      <c r="B60" s="5"/>
      <c r="C60" s="12" t="s">
        <v>77</v>
      </c>
      <c r="D60" s="12"/>
      <c r="E60" s="12"/>
      <c r="F60" s="12"/>
      <c r="G60" s="12"/>
      <c r="H60" s="12"/>
    </row>
    <row r="61" customFormat="false" ht="24" hidden="false" customHeight="true" outlineLevel="0" collapsed="false">
      <c r="A61" s="5" t="s">
        <v>78</v>
      </c>
      <c r="B61" s="5"/>
      <c r="C61" s="12"/>
      <c r="D61" s="12"/>
      <c r="E61" s="12"/>
      <c r="F61" s="12"/>
      <c r="G61" s="12"/>
      <c r="H61" s="12"/>
    </row>
    <row r="62" customFormat="false" ht="24" hidden="false" customHeight="true" outlineLevel="0" collapsed="false">
      <c r="A62" s="5" t="s">
        <v>79</v>
      </c>
      <c r="B62" s="5"/>
      <c r="C62" s="12"/>
      <c r="D62" s="12"/>
      <c r="E62" s="12"/>
      <c r="F62" s="12"/>
      <c r="G62" s="12"/>
      <c r="H62" s="12"/>
    </row>
    <row r="63" customFormat="false" ht="24" hidden="false" customHeight="true" outlineLevel="0" collapsed="false">
      <c r="A63" s="5" t="s">
        <v>80</v>
      </c>
      <c r="B63" s="5"/>
      <c r="C63" s="12"/>
      <c r="D63" s="12"/>
      <c r="E63" s="12"/>
      <c r="F63" s="12"/>
      <c r="G63" s="12"/>
      <c r="H63" s="12"/>
    </row>
    <row r="65" customFormat="false" ht="27.75" hidden="false" customHeight="true" outlineLevel="0" collapsed="false">
      <c r="A65" s="13" t="s">
        <v>81</v>
      </c>
      <c r="D65" s="13" t="s">
        <v>82</v>
      </c>
      <c r="G65" s="13" t="s">
        <v>83</v>
      </c>
    </row>
    <row r="66" customFormat="false" ht="30" hidden="false" customHeight="true" outlineLevel="0" collapsed="false">
      <c r="A66" s="14" t="s">
        <v>84</v>
      </c>
      <c r="D66" s="14" t="s">
        <v>84</v>
      </c>
      <c r="G66" s="14" t="s">
        <v>84</v>
      </c>
    </row>
    <row r="68" customFormat="false" ht="39.75" hidden="false" customHeight="true" outlineLevel="0" collapsed="false">
      <c r="A68" s="15" t="s">
        <v>85</v>
      </c>
      <c r="B68" s="15"/>
      <c r="C68" s="15"/>
      <c r="D68" s="15"/>
      <c r="E68" s="15"/>
      <c r="F68" s="15"/>
      <c r="G68" s="15"/>
      <c r="H68" s="15"/>
    </row>
  </sheetData>
  <mergeCells count="37">
    <mergeCell ref="A1:H1"/>
    <mergeCell ref="A2:H2"/>
    <mergeCell ref="A3:H3"/>
    <mergeCell ref="A5:B5"/>
    <mergeCell ref="C5:D5"/>
    <mergeCell ref="E5:F5"/>
    <mergeCell ref="G5:H5"/>
    <mergeCell ref="A6:B6"/>
    <mergeCell ref="C6:D6"/>
    <mergeCell ref="E6:F6"/>
    <mergeCell ref="G6:H6"/>
    <mergeCell ref="A7:B7"/>
    <mergeCell ref="C7:D7"/>
    <mergeCell ref="E7:F7"/>
    <mergeCell ref="G7:H7"/>
    <mergeCell ref="A8:B8"/>
    <mergeCell ref="C8:D8"/>
    <mergeCell ref="E8:F8"/>
    <mergeCell ref="G8:H8"/>
    <mergeCell ref="A11:H11"/>
    <mergeCell ref="A18:H18"/>
    <mergeCell ref="A25:H25"/>
    <mergeCell ref="A30:H30"/>
    <mergeCell ref="A35:H35"/>
    <mergeCell ref="A41:H41"/>
    <mergeCell ref="A47:H47"/>
    <mergeCell ref="A52:H52"/>
    <mergeCell ref="A59:H59"/>
    <mergeCell ref="A60:B60"/>
    <mergeCell ref="C60:H60"/>
    <mergeCell ref="A61:B61"/>
    <mergeCell ref="C61:H61"/>
    <mergeCell ref="A62:B62"/>
    <mergeCell ref="C62:H62"/>
    <mergeCell ref="A63:B63"/>
    <mergeCell ref="C63:H63"/>
    <mergeCell ref="A68:H68"/>
  </mergeCells>
  <conditionalFormatting sqref="G12:G57">
    <cfRule type="cellIs" priority="2" operator="equal" aboveAverage="0" equalAverage="0" bottom="0" percent="0" rank="0" text="" dxfId="0">
      <formula>"Acil"</formula>
    </cfRule>
    <cfRule type="cellIs" priority="3" operator="equal" aboveAverage="0" equalAverage="0" bottom="0" percent="0" rank="0" text="" dxfId="0">
      <formula>"Yüksek"</formula>
    </cfRule>
    <cfRule type="cellIs" priority="4" operator="equal" aboveAverage="0" equalAverage="0" bottom="0" percent="0" rank="0" text="" dxfId="1">
      <formula>"Orta"</formula>
    </cfRule>
    <cfRule type="cellIs" priority="5" operator="equal" aboveAverage="0" equalAverage="0" bottom="0" percent="0" rank="0" text="" dxfId="2">
      <formula>"Düşük"</formula>
    </cfRule>
  </conditionalFormatting>
  <dataValidations count="3">
    <dataValidation allowBlank="true" errorStyle="stop" operator="between" showDropDown="false" showErrorMessage="false" showInputMessage="false" sqref="B8" type="list">
      <formula1>"Ahşap Tahkimat,Çelik Bağ (TH/Profil),Tahkimat Kemeri,Yürüyen Tahkimat (Şilt),Bulon + Hasır,Püskürtme Beton (Shotcrete),Kombine Sistem,Diğer"</formula1>
      <formula2>0</formula2>
    </dataValidation>
    <dataValidation allowBlank="true" errorStyle="stop" operator="between" showDropDown="false" showErrorMessage="false" showInputMessage="false" sqref="F6" type="list">
      <formula1>"Gündüz,Akşam,Gece"</formula1>
      <formula2>0</formula2>
    </dataValidation>
    <dataValidation allowBlank="true" errorStyle="stop" operator="between" showDropDown="false" showErrorMessage="false" showInputMessage="false" sqref="G12:G17 G19:G24 G26:G29 G31:G34 G36:G40 G42:G46 G48:G51 G53:G57" type="list">
      <formula1>"Düşük,Orta,Yüksek,Acil"</formula1>
      <formula2>0</formula2>
    </dataValidation>
  </dataValidations>
  <printOptions headings="false" gridLines="false" gridLinesSet="true" horizontalCentered="tru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0000"/>
    <pageSetUpPr fitToPage="true"/>
  </sheetPr>
  <dimension ref="A1:J4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8"/>
    <col collapsed="false" customWidth="true" hidden="false" outlineLevel="0" max="2" min="2" style="1" width="12"/>
    <col collapsed="false" customWidth="true" hidden="false" outlineLevel="0" max="3" min="3" style="1" width="14"/>
    <col collapsed="false" customWidth="true" hidden="false" outlineLevel="0" max="4" min="4" style="1" width="38"/>
    <col collapsed="false" customWidth="true" hidden="false" outlineLevel="0" max="5" min="5" style="1" width="12"/>
    <col collapsed="false" customWidth="true" hidden="false" outlineLevel="0" max="6" min="6" style="1" width="38"/>
    <col collapsed="false" customWidth="true" hidden="false" outlineLevel="0" max="7" min="7" style="1" width="16"/>
    <col collapsed="false" customWidth="true" hidden="false" outlineLevel="0" max="9" min="8" style="1" width="12"/>
    <col collapsed="false" customWidth="true" hidden="false" outlineLevel="0" max="10" min="10" style="1" width="14"/>
  </cols>
  <sheetData>
    <row r="1" customFormat="false" ht="24" hidden="false" customHeight="true" outlineLevel="0" collapsed="false">
      <c r="A1" s="2" t="s">
        <v>86</v>
      </c>
      <c r="B1" s="2"/>
      <c r="C1" s="2"/>
      <c r="D1" s="2"/>
      <c r="E1" s="2"/>
      <c r="F1" s="2"/>
      <c r="G1" s="2"/>
      <c r="H1" s="2"/>
      <c r="I1" s="2"/>
      <c r="J1" s="2"/>
    </row>
    <row r="2" customFormat="false" ht="15" hidden="false" customHeight="true" outlineLevel="0" collapsed="false">
      <c r="A2" s="3" t="s">
        <v>87</v>
      </c>
      <c r="B2" s="3"/>
      <c r="C2" s="3"/>
      <c r="D2" s="3"/>
      <c r="E2" s="3"/>
      <c r="F2" s="3"/>
      <c r="G2" s="3"/>
      <c r="H2" s="3"/>
      <c r="I2" s="3"/>
      <c r="J2" s="3"/>
    </row>
    <row r="3" customFormat="false" ht="12.75" hidden="false" customHeight="true" outlineLevel="0" collapsed="false">
      <c r="A3" s="4" t="s">
        <v>88</v>
      </c>
      <c r="B3" s="4"/>
      <c r="C3" s="4"/>
      <c r="D3" s="4"/>
      <c r="E3" s="4"/>
      <c r="F3" s="4"/>
      <c r="G3" s="4"/>
      <c r="H3" s="4"/>
      <c r="I3" s="4"/>
      <c r="J3" s="4"/>
    </row>
    <row r="5" customFormat="false" ht="33.75" hidden="false" customHeight="true" outlineLevel="0" collapsed="false">
      <c r="A5" s="7" t="s">
        <v>89</v>
      </c>
      <c r="B5" s="7" t="s">
        <v>90</v>
      </c>
      <c r="C5" s="7" t="s">
        <v>91</v>
      </c>
      <c r="D5" s="7" t="s">
        <v>92</v>
      </c>
      <c r="E5" s="7" t="s">
        <v>17</v>
      </c>
      <c r="F5" s="7" t="s">
        <v>93</v>
      </c>
      <c r="G5" s="7" t="s">
        <v>94</v>
      </c>
      <c r="H5" s="7" t="s">
        <v>95</v>
      </c>
      <c r="I5" s="7" t="s">
        <v>96</v>
      </c>
      <c r="J5" s="7" t="s">
        <v>97</v>
      </c>
    </row>
    <row r="6" customFormat="false" ht="30" hidden="false" customHeight="true" outlineLevel="0" collapsed="false">
      <c r="A6" s="16" t="n">
        <v>1</v>
      </c>
      <c r="B6" s="17" t="n">
        <v>46277</v>
      </c>
      <c r="C6" s="16" t="s">
        <v>98</v>
      </c>
      <c r="D6" s="18" t="s">
        <v>99</v>
      </c>
      <c r="E6" s="16" t="s">
        <v>100</v>
      </c>
      <c r="F6" s="18" t="s">
        <v>101</v>
      </c>
      <c r="G6" s="18" t="s">
        <v>102</v>
      </c>
      <c r="H6" s="17" t="n">
        <v>46278</v>
      </c>
      <c r="I6" s="17" t="n">
        <v>46278</v>
      </c>
      <c r="J6" s="16" t="str">
        <f aca="true">IF(D6="","",IF(I6&lt;&gt;"","KAPANDI",IF(H6&lt;TODAY(),"GECİKMİŞ","AÇIK")))</f>
        <v>KAPANDI</v>
      </c>
    </row>
    <row r="7" customFormat="false" ht="30" hidden="false" customHeight="true" outlineLevel="0" collapsed="false">
      <c r="A7" s="16" t="n">
        <v>2</v>
      </c>
      <c r="B7" s="17" t="n">
        <v>46279</v>
      </c>
      <c r="C7" s="16" t="s">
        <v>103</v>
      </c>
      <c r="D7" s="18" t="s">
        <v>104</v>
      </c>
      <c r="E7" s="16" t="s">
        <v>105</v>
      </c>
      <c r="F7" s="18" t="s">
        <v>106</v>
      </c>
      <c r="G7" s="18" t="s">
        <v>107</v>
      </c>
      <c r="H7" s="17" t="n">
        <v>46281</v>
      </c>
      <c r="I7" s="17"/>
      <c r="J7" s="16" t="str">
        <f aca="true">IF(D7="","",IF(I7&lt;&gt;"","KAPANDI",IF(H7&lt;TODAY(),"GECİKMİŞ","AÇIK")))</f>
        <v>AÇIK</v>
      </c>
    </row>
    <row r="8" customFormat="false" ht="21.75" hidden="false" customHeight="true" outlineLevel="0" collapsed="false">
      <c r="A8" s="9"/>
      <c r="B8" s="19"/>
      <c r="C8" s="9"/>
      <c r="D8" s="10"/>
      <c r="E8" s="9"/>
      <c r="F8" s="10"/>
      <c r="G8" s="10"/>
      <c r="H8" s="19"/>
      <c r="I8" s="19"/>
      <c r="J8" s="9" t="str">
        <f aca="true">IF(D8="","",IF(I8&lt;&gt;"","KAPANDI",IF(H8&lt;TODAY(),"GECİKMİŞ","AÇIK")))</f>
        <v/>
      </c>
    </row>
    <row r="9" customFormat="false" ht="21.75" hidden="false" customHeight="true" outlineLevel="0" collapsed="false">
      <c r="A9" s="9"/>
      <c r="B9" s="19"/>
      <c r="C9" s="9"/>
      <c r="D9" s="10"/>
      <c r="E9" s="9"/>
      <c r="F9" s="10"/>
      <c r="G9" s="10"/>
      <c r="H9" s="19"/>
      <c r="I9" s="19"/>
      <c r="J9" s="9" t="str">
        <f aca="true">IF(D9="","",IF(I9&lt;&gt;"","KAPANDI",IF(H9&lt;TODAY(),"GECİKMİŞ","AÇIK")))</f>
        <v/>
      </c>
    </row>
    <row r="10" customFormat="false" ht="21.75" hidden="false" customHeight="true" outlineLevel="0" collapsed="false">
      <c r="A10" s="9"/>
      <c r="B10" s="19"/>
      <c r="C10" s="9"/>
      <c r="D10" s="10"/>
      <c r="E10" s="9"/>
      <c r="F10" s="10"/>
      <c r="G10" s="10"/>
      <c r="H10" s="19"/>
      <c r="I10" s="19"/>
      <c r="J10" s="9" t="str">
        <f aca="true">IF(D10="","",IF(I10&lt;&gt;"","KAPANDI",IF(H10&lt;TODAY(),"GECİKMİŞ","AÇIK")))</f>
        <v/>
      </c>
    </row>
    <row r="11" customFormat="false" ht="21.75" hidden="false" customHeight="true" outlineLevel="0" collapsed="false">
      <c r="A11" s="9"/>
      <c r="B11" s="19"/>
      <c r="C11" s="9"/>
      <c r="D11" s="10"/>
      <c r="E11" s="9"/>
      <c r="F11" s="10"/>
      <c r="G11" s="10"/>
      <c r="H11" s="19"/>
      <c r="I11" s="19"/>
      <c r="J11" s="9" t="str">
        <f aca="true">IF(D11="","",IF(I11&lt;&gt;"","KAPANDI",IF(H11&lt;TODAY(),"GECİKMİŞ","AÇIK")))</f>
        <v/>
      </c>
    </row>
    <row r="12" customFormat="false" ht="21.75" hidden="false" customHeight="true" outlineLevel="0" collapsed="false">
      <c r="A12" s="9"/>
      <c r="B12" s="19"/>
      <c r="C12" s="9"/>
      <c r="D12" s="10"/>
      <c r="E12" s="9"/>
      <c r="F12" s="10"/>
      <c r="G12" s="10"/>
      <c r="H12" s="19"/>
      <c r="I12" s="19"/>
      <c r="J12" s="9" t="str">
        <f aca="true">IF(D12="","",IF(I12&lt;&gt;"","KAPANDI",IF(H12&lt;TODAY(),"GECİKMİŞ","AÇIK")))</f>
        <v/>
      </c>
    </row>
    <row r="13" customFormat="false" ht="21.75" hidden="false" customHeight="true" outlineLevel="0" collapsed="false">
      <c r="A13" s="9"/>
      <c r="B13" s="19"/>
      <c r="C13" s="9"/>
      <c r="D13" s="10"/>
      <c r="E13" s="9"/>
      <c r="F13" s="10"/>
      <c r="G13" s="10"/>
      <c r="H13" s="19"/>
      <c r="I13" s="19"/>
      <c r="J13" s="9" t="str">
        <f aca="true">IF(D13="","",IF(I13&lt;&gt;"","KAPANDI",IF(H13&lt;TODAY(),"GECİKMİŞ","AÇIK")))</f>
        <v/>
      </c>
    </row>
    <row r="14" customFormat="false" ht="21.75" hidden="false" customHeight="true" outlineLevel="0" collapsed="false">
      <c r="A14" s="9"/>
      <c r="B14" s="19"/>
      <c r="C14" s="9"/>
      <c r="D14" s="10"/>
      <c r="E14" s="9"/>
      <c r="F14" s="10"/>
      <c r="G14" s="10"/>
      <c r="H14" s="19"/>
      <c r="I14" s="19"/>
      <c r="J14" s="9" t="str">
        <f aca="true">IF(D14="","",IF(I14&lt;&gt;"","KAPANDI",IF(H14&lt;TODAY(),"GECİKMİŞ","AÇIK")))</f>
        <v/>
      </c>
    </row>
    <row r="15" customFormat="false" ht="21.75" hidden="false" customHeight="true" outlineLevel="0" collapsed="false">
      <c r="A15" s="9"/>
      <c r="B15" s="19"/>
      <c r="C15" s="9"/>
      <c r="D15" s="10"/>
      <c r="E15" s="9"/>
      <c r="F15" s="10"/>
      <c r="G15" s="10"/>
      <c r="H15" s="19"/>
      <c r="I15" s="19"/>
      <c r="J15" s="9" t="str">
        <f aca="true">IF(D15="","",IF(I15&lt;&gt;"","KAPANDI",IF(H15&lt;TODAY(),"GECİKMİŞ","AÇIK")))</f>
        <v/>
      </c>
    </row>
    <row r="16" customFormat="false" ht="21.75" hidden="false" customHeight="true" outlineLevel="0" collapsed="false">
      <c r="A16" s="9"/>
      <c r="B16" s="19"/>
      <c r="C16" s="9"/>
      <c r="D16" s="10"/>
      <c r="E16" s="9"/>
      <c r="F16" s="10"/>
      <c r="G16" s="10"/>
      <c r="H16" s="19"/>
      <c r="I16" s="19"/>
      <c r="J16" s="9" t="str">
        <f aca="true">IF(D16="","",IF(I16&lt;&gt;"","KAPANDI",IF(H16&lt;TODAY(),"GECİKMİŞ","AÇIK")))</f>
        <v/>
      </c>
    </row>
    <row r="17" customFormat="false" ht="21.75" hidden="false" customHeight="true" outlineLevel="0" collapsed="false">
      <c r="A17" s="9"/>
      <c r="B17" s="19"/>
      <c r="C17" s="9"/>
      <c r="D17" s="10"/>
      <c r="E17" s="9"/>
      <c r="F17" s="10"/>
      <c r="G17" s="10"/>
      <c r="H17" s="19"/>
      <c r="I17" s="19"/>
      <c r="J17" s="9" t="str">
        <f aca="true">IF(D17="","",IF(I17&lt;&gt;"","KAPANDI",IF(H17&lt;TODAY(),"GECİKMİŞ","AÇIK")))</f>
        <v/>
      </c>
    </row>
    <row r="18" customFormat="false" ht="21.75" hidden="false" customHeight="true" outlineLevel="0" collapsed="false">
      <c r="A18" s="9"/>
      <c r="B18" s="19"/>
      <c r="C18" s="9"/>
      <c r="D18" s="10"/>
      <c r="E18" s="9"/>
      <c r="F18" s="10"/>
      <c r="G18" s="10"/>
      <c r="H18" s="19"/>
      <c r="I18" s="19"/>
      <c r="J18" s="9" t="str">
        <f aca="true">IF(D18="","",IF(I18&lt;&gt;"","KAPANDI",IF(H18&lt;TODAY(),"GECİKMİŞ","AÇIK")))</f>
        <v/>
      </c>
    </row>
    <row r="19" customFormat="false" ht="21.75" hidden="false" customHeight="true" outlineLevel="0" collapsed="false">
      <c r="A19" s="9"/>
      <c r="B19" s="19"/>
      <c r="C19" s="9"/>
      <c r="D19" s="10"/>
      <c r="E19" s="9"/>
      <c r="F19" s="10"/>
      <c r="G19" s="10"/>
      <c r="H19" s="19"/>
      <c r="I19" s="19"/>
      <c r="J19" s="9" t="str">
        <f aca="true">IF(D19="","",IF(I19&lt;&gt;"","KAPANDI",IF(H19&lt;TODAY(),"GECİKMİŞ","AÇIK")))</f>
        <v/>
      </c>
    </row>
    <row r="20" customFormat="false" ht="21.75" hidden="false" customHeight="true" outlineLevel="0" collapsed="false">
      <c r="A20" s="9"/>
      <c r="B20" s="19"/>
      <c r="C20" s="9"/>
      <c r="D20" s="10"/>
      <c r="E20" s="9"/>
      <c r="F20" s="10"/>
      <c r="G20" s="10"/>
      <c r="H20" s="19"/>
      <c r="I20" s="19"/>
      <c r="J20" s="9" t="str">
        <f aca="true">IF(D20="","",IF(I20&lt;&gt;"","KAPANDI",IF(H20&lt;TODAY(),"GECİKMİŞ","AÇIK")))</f>
        <v/>
      </c>
    </row>
    <row r="21" customFormat="false" ht="21.75" hidden="false" customHeight="true" outlineLevel="0" collapsed="false">
      <c r="A21" s="9"/>
      <c r="B21" s="19"/>
      <c r="C21" s="9"/>
      <c r="D21" s="10"/>
      <c r="E21" s="9"/>
      <c r="F21" s="10"/>
      <c r="G21" s="10"/>
      <c r="H21" s="19"/>
      <c r="I21" s="19"/>
      <c r="J21" s="9" t="str">
        <f aca="true">IF(D21="","",IF(I21&lt;&gt;"","KAPANDI",IF(H21&lt;TODAY(),"GECİKMİŞ","AÇIK")))</f>
        <v/>
      </c>
    </row>
    <row r="22" customFormat="false" ht="21.75" hidden="false" customHeight="true" outlineLevel="0" collapsed="false">
      <c r="A22" s="9"/>
      <c r="B22" s="19"/>
      <c r="C22" s="9"/>
      <c r="D22" s="10"/>
      <c r="E22" s="9"/>
      <c r="F22" s="10"/>
      <c r="G22" s="10"/>
      <c r="H22" s="19"/>
      <c r="I22" s="19"/>
      <c r="J22" s="9" t="str">
        <f aca="true">IF(D22="","",IF(I22&lt;&gt;"","KAPANDI",IF(H22&lt;TODAY(),"GECİKMİŞ","AÇIK")))</f>
        <v/>
      </c>
    </row>
    <row r="23" customFormat="false" ht="21.75" hidden="false" customHeight="true" outlineLevel="0" collapsed="false">
      <c r="A23" s="9"/>
      <c r="B23" s="19"/>
      <c r="C23" s="9"/>
      <c r="D23" s="10"/>
      <c r="E23" s="9"/>
      <c r="F23" s="10"/>
      <c r="G23" s="10"/>
      <c r="H23" s="19"/>
      <c r="I23" s="19"/>
      <c r="J23" s="9" t="str">
        <f aca="true">IF(D23="","",IF(I23&lt;&gt;"","KAPANDI",IF(H23&lt;TODAY(),"GECİKMİŞ","AÇIK")))</f>
        <v/>
      </c>
    </row>
    <row r="24" customFormat="false" ht="21.75" hidden="false" customHeight="true" outlineLevel="0" collapsed="false">
      <c r="A24" s="9"/>
      <c r="B24" s="19"/>
      <c r="C24" s="9"/>
      <c r="D24" s="10"/>
      <c r="E24" s="9"/>
      <c r="F24" s="10"/>
      <c r="G24" s="10"/>
      <c r="H24" s="19"/>
      <c r="I24" s="19"/>
      <c r="J24" s="9" t="str">
        <f aca="true">IF(D24="","",IF(I24&lt;&gt;"","KAPANDI",IF(H24&lt;TODAY(),"GECİKMİŞ","AÇIK")))</f>
        <v/>
      </c>
    </row>
    <row r="25" customFormat="false" ht="21.75" hidden="false" customHeight="true" outlineLevel="0" collapsed="false">
      <c r="A25" s="9"/>
      <c r="B25" s="19"/>
      <c r="C25" s="9"/>
      <c r="D25" s="10"/>
      <c r="E25" s="9"/>
      <c r="F25" s="10"/>
      <c r="G25" s="10"/>
      <c r="H25" s="19"/>
      <c r="I25" s="19"/>
      <c r="J25" s="9" t="str">
        <f aca="true">IF(D25="","",IF(I25&lt;&gt;"","KAPANDI",IF(H25&lt;TODAY(),"GECİKMİŞ","AÇIK")))</f>
        <v/>
      </c>
    </row>
    <row r="26" customFormat="false" ht="21.75" hidden="false" customHeight="true" outlineLevel="0" collapsed="false">
      <c r="A26" s="9"/>
      <c r="B26" s="19"/>
      <c r="C26" s="9"/>
      <c r="D26" s="10"/>
      <c r="E26" s="9"/>
      <c r="F26" s="10"/>
      <c r="G26" s="10"/>
      <c r="H26" s="19"/>
      <c r="I26" s="19"/>
      <c r="J26" s="9" t="str">
        <f aca="true">IF(D26="","",IF(I26&lt;&gt;"","KAPANDI",IF(H26&lt;TODAY(),"GECİKMİŞ","AÇIK")))</f>
        <v/>
      </c>
    </row>
    <row r="27" customFormat="false" ht="21.75" hidden="false" customHeight="true" outlineLevel="0" collapsed="false">
      <c r="A27" s="9"/>
      <c r="B27" s="19"/>
      <c r="C27" s="9"/>
      <c r="D27" s="10"/>
      <c r="E27" s="9"/>
      <c r="F27" s="10"/>
      <c r="G27" s="10"/>
      <c r="H27" s="19"/>
      <c r="I27" s="19"/>
      <c r="J27" s="9" t="str">
        <f aca="true">IF(D27="","",IF(I27&lt;&gt;"","KAPANDI",IF(H27&lt;TODAY(),"GECİKMİŞ","AÇIK")))</f>
        <v/>
      </c>
    </row>
    <row r="28" customFormat="false" ht="21.75" hidden="false" customHeight="true" outlineLevel="0" collapsed="false">
      <c r="A28" s="9"/>
      <c r="B28" s="19"/>
      <c r="C28" s="9"/>
      <c r="D28" s="10"/>
      <c r="E28" s="9"/>
      <c r="F28" s="10"/>
      <c r="G28" s="10"/>
      <c r="H28" s="19"/>
      <c r="I28" s="19"/>
      <c r="J28" s="9" t="str">
        <f aca="true">IF(D28="","",IF(I28&lt;&gt;"","KAPANDI",IF(H28&lt;TODAY(),"GECİKMİŞ","AÇIK")))</f>
        <v/>
      </c>
    </row>
    <row r="29" customFormat="false" ht="21.75" hidden="false" customHeight="true" outlineLevel="0" collapsed="false">
      <c r="A29" s="9"/>
      <c r="B29" s="19"/>
      <c r="C29" s="9"/>
      <c r="D29" s="10"/>
      <c r="E29" s="9"/>
      <c r="F29" s="10"/>
      <c r="G29" s="10"/>
      <c r="H29" s="19"/>
      <c r="I29" s="19"/>
      <c r="J29" s="9" t="str">
        <f aca="true">IF(D29="","",IF(I29&lt;&gt;"","KAPANDI",IF(H29&lt;TODAY(),"GECİKMİŞ","AÇIK")))</f>
        <v/>
      </c>
    </row>
    <row r="30" customFormat="false" ht="21.75" hidden="false" customHeight="true" outlineLevel="0" collapsed="false">
      <c r="A30" s="9"/>
      <c r="B30" s="19"/>
      <c r="C30" s="9"/>
      <c r="D30" s="10"/>
      <c r="E30" s="9"/>
      <c r="F30" s="10"/>
      <c r="G30" s="10"/>
      <c r="H30" s="19"/>
      <c r="I30" s="19"/>
      <c r="J30" s="9" t="str">
        <f aca="true">IF(D30="","",IF(I30&lt;&gt;"","KAPANDI",IF(H30&lt;TODAY(),"GECİKMİŞ","AÇIK")))</f>
        <v/>
      </c>
    </row>
    <row r="31" customFormat="false" ht="21.75" hidden="false" customHeight="true" outlineLevel="0" collapsed="false">
      <c r="A31" s="9"/>
      <c r="B31" s="19"/>
      <c r="C31" s="9"/>
      <c r="D31" s="10"/>
      <c r="E31" s="9"/>
      <c r="F31" s="10"/>
      <c r="G31" s="10"/>
      <c r="H31" s="19"/>
      <c r="I31" s="19"/>
      <c r="J31" s="9" t="str">
        <f aca="true">IF(D31="","",IF(I31&lt;&gt;"","KAPANDI",IF(H31&lt;TODAY(),"GECİKMİŞ","AÇIK")))</f>
        <v/>
      </c>
    </row>
    <row r="32" customFormat="false" ht="21.75" hidden="false" customHeight="true" outlineLevel="0" collapsed="false">
      <c r="A32" s="9"/>
      <c r="B32" s="19"/>
      <c r="C32" s="9"/>
      <c r="D32" s="10"/>
      <c r="E32" s="9"/>
      <c r="F32" s="10"/>
      <c r="G32" s="10"/>
      <c r="H32" s="19"/>
      <c r="I32" s="19"/>
      <c r="J32" s="9" t="str">
        <f aca="true">IF(D32="","",IF(I32&lt;&gt;"","KAPANDI",IF(H32&lt;TODAY(),"GECİKMİŞ","AÇIK")))</f>
        <v/>
      </c>
    </row>
    <row r="33" customFormat="false" ht="21.75" hidden="false" customHeight="true" outlineLevel="0" collapsed="false">
      <c r="A33" s="9"/>
      <c r="B33" s="19"/>
      <c r="C33" s="9"/>
      <c r="D33" s="10"/>
      <c r="E33" s="9"/>
      <c r="F33" s="10"/>
      <c r="G33" s="10"/>
      <c r="H33" s="19"/>
      <c r="I33" s="19"/>
      <c r="J33" s="9" t="str">
        <f aca="true">IF(D33="","",IF(I33&lt;&gt;"","KAPANDI",IF(H33&lt;TODAY(),"GECİKMİŞ","AÇIK")))</f>
        <v/>
      </c>
    </row>
    <row r="34" customFormat="false" ht="21.75" hidden="false" customHeight="true" outlineLevel="0" collapsed="false">
      <c r="A34" s="9"/>
      <c r="B34" s="19"/>
      <c r="C34" s="9"/>
      <c r="D34" s="10"/>
      <c r="E34" s="9"/>
      <c r="F34" s="10"/>
      <c r="G34" s="10"/>
      <c r="H34" s="19"/>
      <c r="I34" s="19"/>
      <c r="J34" s="9" t="str">
        <f aca="true">IF(D34="","",IF(I34&lt;&gt;"","KAPANDI",IF(H34&lt;TODAY(),"GECİKMİŞ","AÇIK")))</f>
        <v/>
      </c>
    </row>
    <row r="35" customFormat="false" ht="21.75" hidden="false" customHeight="true" outlineLevel="0" collapsed="false">
      <c r="A35" s="9"/>
      <c r="B35" s="19"/>
      <c r="C35" s="9"/>
      <c r="D35" s="10"/>
      <c r="E35" s="9"/>
      <c r="F35" s="10"/>
      <c r="G35" s="10"/>
      <c r="H35" s="19"/>
      <c r="I35" s="19"/>
      <c r="J35" s="9" t="str">
        <f aca="true">IF(D35="","",IF(I35&lt;&gt;"","KAPANDI",IF(H35&lt;TODAY(),"GECİKMİŞ","AÇIK")))</f>
        <v/>
      </c>
    </row>
    <row r="36" customFormat="false" ht="21.75" hidden="false" customHeight="true" outlineLevel="0" collapsed="false">
      <c r="A36" s="9"/>
      <c r="B36" s="19"/>
      <c r="C36" s="9"/>
      <c r="D36" s="10"/>
      <c r="E36" s="9"/>
      <c r="F36" s="10"/>
      <c r="G36" s="10"/>
      <c r="H36" s="19"/>
      <c r="I36" s="19"/>
      <c r="J36" s="9" t="str">
        <f aca="true">IF(D36="","",IF(I36&lt;&gt;"","KAPANDI",IF(H36&lt;TODAY(),"GECİKMİŞ","AÇIK")))</f>
        <v/>
      </c>
    </row>
    <row r="37" customFormat="false" ht="21.75" hidden="false" customHeight="true" outlineLevel="0" collapsed="false">
      <c r="A37" s="9"/>
      <c r="B37" s="19"/>
      <c r="C37" s="9"/>
      <c r="D37" s="10"/>
      <c r="E37" s="9"/>
      <c r="F37" s="10"/>
      <c r="G37" s="10"/>
      <c r="H37" s="19"/>
      <c r="I37" s="19"/>
      <c r="J37" s="9" t="str">
        <f aca="true">IF(D37="","",IF(I37&lt;&gt;"","KAPANDI",IF(H37&lt;TODAY(),"GECİKMİŞ","AÇIK")))</f>
        <v/>
      </c>
    </row>
    <row r="38" customFormat="false" ht="21.75" hidden="false" customHeight="true" outlineLevel="0" collapsed="false">
      <c r="A38" s="9"/>
      <c r="B38" s="19"/>
      <c r="C38" s="9"/>
      <c r="D38" s="10"/>
      <c r="E38" s="9"/>
      <c r="F38" s="10"/>
      <c r="G38" s="10"/>
      <c r="H38" s="19"/>
      <c r="I38" s="19"/>
      <c r="J38" s="9" t="str">
        <f aca="true">IF(D38="","",IF(I38&lt;&gt;"","KAPANDI",IF(H38&lt;TODAY(),"GECİKMİŞ","AÇIK")))</f>
        <v/>
      </c>
    </row>
    <row r="39" customFormat="false" ht="21.75" hidden="false" customHeight="true" outlineLevel="0" collapsed="false">
      <c r="A39" s="9"/>
      <c r="B39" s="19"/>
      <c r="C39" s="9"/>
      <c r="D39" s="10"/>
      <c r="E39" s="9"/>
      <c r="F39" s="10"/>
      <c r="G39" s="10"/>
      <c r="H39" s="19"/>
      <c r="I39" s="19"/>
      <c r="J39" s="9" t="str">
        <f aca="true">IF(D39="","",IF(I39&lt;&gt;"","KAPANDI",IF(H39&lt;TODAY(),"GECİKMİŞ","AÇIK")))</f>
        <v/>
      </c>
    </row>
    <row r="40" customFormat="false" ht="21.75" hidden="false" customHeight="true" outlineLevel="0" collapsed="false">
      <c r="A40" s="9"/>
      <c r="B40" s="19"/>
      <c r="C40" s="9"/>
      <c r="D40" s="10"/>
      <c r="E40" s="9"/>
      <c r="F40" s="10"/>
      <c r="G40" s="10"/>
      <c r="H40" s="19"/>
      <c r="I40" s="19"/>
      <c r="J40" s="9" t="str">
        <f aca="true">IF(D40="","",IF(I40&lt;&gt;"","KAPANDI",IF(H40&lt;TODAY(),"GECİKMİŞ","AÇIK")))</f>
        <v/>
      </c>
    </row>
    <row r="41" customFormat="false" ht="21.75" hidden="false" customHeight="true" outlineLevel="0" collapsed="false">
      <c r="A41" s="9"/>
      <c r="B41" s="19"/>
      <c r="C41" s="9"/>
      <c r="D41" s="10"/>
      <c r="E41" s="9"/>
      <c r="F41" s="10"/>
      <c r="G41" s="10"/>
      <c r="H41" s="19"/>
      <c r="I41" s="19"/>
      <c r="J41" s="9" t="str">
        <f aca="true">IF(D41="","",IF(I41&lt;&gt;"","KAPANDI",IF(H41&lt;TODAY(),"GECİKMİŞ","AÇIK")))</f>
        <v/>
      </c>
    </row>
    <row r="42" customFormat="false" ht="21.75" hidden="false" customHeight="true" outlineLevel="0" collapsed="false">
      <c r="A42" s="9"/>
      <c r="B42" s="19"/>
      <c r="C42" s="9"/>
      <c r="D42" s="10"/>
      <c r="E42" s="9"/>
      <c r="F42" s="10"/>
      <c r="G42" s="10"/>
      <c r="H42" s="19"/>
      <c r="I42" s="19"/>
      <c r="J42" s="9" t="str">
        <f aca="true">IF(D42="","",IF(I42&lt;&gt;"","KAPANDI",IF(H42&lt;TODAY(),"GECİKMİŞ","AÇIK")))</f>
        <v/>
      </c>
    </row>
    <row r="43" customFormat="false" ht="21.75" hidden="false" customHeight="true" outlineLevel="0" collapsed="false">
      <c r="A43" s="9"/>
      <c r="B43" s="19"/>
      <c r="C43" s="9"/>
      <c r="D43" s="10"/>
      <c r="E43" s="9"/>
      <c r="F43" s="10"/>
      <c r="G43" s="10"/>
      <c r="H43" s="19"/>
      <c r="I43" s="19"/>
      <c r="J43" s="9" t="str">
        <f aca="true">IF(D43="","",IF(I43&lt;&gt;"","KAPANDI",IF(H43&lt;TODAY(),"GECİKMİŞ","AÇIK")))</f>
        <v/>
      </c>
    </row>
    <row r="44" customFormat="false" ht="21.75" hidden="false" customHeight="true" outlineLevel="0" collapsed="false">
      <c r="A44" s="9"/>
      <c r="B44" s="19"/>
      <c r="C44" s="9"/>
      <c r="D44" s="10"/>
      <c r="E44" s="9"/>
      <c r="F44" s="10"/>
      <c r="G44" s="10"/>
      <c r="H44" s="19"/>
      <c r="I44" s="19"/>
      <c r="J44" s="9" t="str">
        <f aca="true">IF(D44="","",IF(I44&lt;&gt;"","KAPANDI",IF(H44&lt;TODAY(),"GECİKMİŞ","AÇIK")))</f>
        <v/>
      </c>
    </row>
    <row r="45" customFormat="false" ht="21.75" hidden="false" customHeight="true" outlineLevel="0" collapsed="false">
      <c r="A45" s="9"/>
      <c r="B45" s="19"/>
      <c r="C45" s="9"/>
      <c r="D45" s="10"/>
      <c r="E45" s="9"/>
      <c r="F45" s="10"/>
      <c r="G45" s="10"/>
      <c r="H45" s="19"/>
      <c r="I45" s="19"/>
      <c r="J45" s="9" t="str">
        <f aca="true">IF(D45="","",IF(I45&lt;&gt;"","KAPANDI",IF(H45&lt;TODAY(),"GECİKMİŞ","AÇIK")))</f>
        <v/>
      </c>
    </row>
    <row r="46" customFormat="false" ht="21.75" hidden="false" customHeight="true" outlineLevel="0" collapsed="false">
      <c r="A46" s="9"/>
      <c r="B46" s="19"/>
      <c r="C46" s="9"/>
      <c r="D46" s="10"/>
      <c r="E46" s="9"/>
      <c r="F46" s="10"/>
      <c r="G46" s="10"/>
      <c r="H46" s="19"/>
      <c r="I46" s="19"/>
      <c r="J46" s="9" t="str">
        <f aca="true">IF(D46="","",IF(I46&lt;&gt;"","KAPANDI",IF(H46&lt;TODAY(),"GECİKMİŞ","AÇIK")))</f>
        <v/>
      </c>
    </row>
    <row r="48" customFormat="false" ht="31.5" hidden="false" customHeight="true" outlineLevel="0" collapsed="false">
      <c r="A48" s="15" t="s">
        <v>108</v>
      </c>
      <c r="B48" s="15"/>
      <c r="C48" s="15"/>
      <c r="D48" s="15"/>
      <c r="E48" s="15"/>
      <c r="F48" s="15"/>
      <c r="G48" s="15"/>
      <c r="H48" s="15"/>
      <c r="I48" s="15"/>
      <c r="J48" s="15"/>
    </row>
  </sheetData>
  <mergeCells count="4">
    <mergeCell ref="A1:J1"/>
    <mergeCell ref="A2:J2"/>
    <mergeCell ref="A3:J3"/>
    <mergeCell ref="A48:J48"/>
  </mergeCells>
  <conditionalFormatting sqref="J6:J46">
    <cfRule type="cellIs" priority="2" operator="equal" aboveAverage="0" equalAverage="0" bottom="0" percent="0" rank="0" text="" dxfId="0">
      <formula>"GECİKMİŞ"</formula>
    </cfRule>
    <cfRule type="cellIs" priority="3" operator="equal" aboveAverage="0" equalAverage="0" bottom="0" percent="0" rank="0" text="" dxfId="1">
      <formula>"AÇIK"</formula>
    </cfRule>
    <cfRule type="cellIs" priority="4" operator="equal" aboveAverage="0" equalAverage="0" bottom="0" percent="0" rank="0" text="" dxfId="2">
      <formula>"KAPANDI"</formula>
    </cfRule>
  </conditionalFormatting>
  <conditionalFormatting sqref="E6:E46">
    <cfRule type="cellIs" priority="5" operator="equal" aboveAverage="0" equalAverage="0" bottom="0" percent="0" rank="0" text="" dxfId="0">
      <formula>"Acil"</formula>
    </cfRule>
    <cfRule type="cellIs" priority="6" operator="equal" aboveAverage="0" equalAverage="0" bottom="0" percent="0" rank="0" text="" dxfId="0">
      <formula>"Yüksek"</formula>
    </cfRule>
    <cfRule type="cellIs" priority="7" operator="equal" aboveAverage="0" equalAverage="0" bottom="0" percent="0" rank="0" text="" dxfId="1">
      <formula>"Orta"</formula>
    </cfRule>
    <cfRule type="cellIs" priority="8" operator="equal" aboveAverage="0" equalAverage="0" bottom="0" percent="0" rank="0" text="" dxfId="2">
      <formula>"Düşük"</formula>
    </cfRule>
  </conditionalFormatting>
  <dataValidations count="1">
    <dataValidation allowBlank="true" errorStyle="stop" operator="between" showDropDown="false" showErrorMessage="false" showInputMessage="false" sqref="E6:E46" type="list">
      <formula1>"Düşük,Orta,Yüksek,Acil"</formula1>
      <formula2>0</formula2>
    </dataValidation>
  </dataValidation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E5395"/>
    <pageSetUpPr fitToPage="true"/>
  </sheetPr>
  <dimension ref="A1:L5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6"/>
    <col collapsed="false" customWidth="true" hidden="false" outlineLevel="0" max="3" min="2" style="1" width="12"/>
    <col collapsed="false" customWidth="true" hidden="false" outlineLevel="0" max="4" min="4" style="1" width="18"/>
    <col collapsed="false" customWidth="true" hidden="false" outlineLevel="0" max="5" min="5" style="1" width="15"/>
    <col collapsed="false" customWidth="true" hidden="false" outlineLevel="0" max="6" min="6" style="1" width="14"/>
    <col collapsed="false" customWidth="true" hidden="false" outlineLevel="0" max="7" min="7" style="1" width="16"/>
    <col collapsed="false" customWidth="true" hidden="false" outlineLevel="0" max="8" min="8" style="1" width="15"/>
    <col collapsed="false" customWidth="true" hidden="false" outlineLevel="0" max="10" min="9" style="1" width="13"/>
    <col collapsed="false" customWidth="true" hidden="false" outlineLevel="0" max="11" min="11" style="1" width="16"/>
    <col collapsed="false" customWidth="true" hidden="false" outlineLevel="0" max="12" min="12" style="1" width="26"/>
  </cols>
  <sheetData>
    <row r="1" customFormat="false" ht="24" hidden="false" customHeight="true" outlineLevel="0" collapsed="false">
      <c r="A1" s="2" t="s">
        <v>109</v>
      </c>
      <c r="B1" s="2"/>
      <c r="C1" s="2"/>
      <c r="D1" s="2"/>
      <c r="E1" s="2"/>
      <c r="F1" s="2"/>
      <c r="G1" s="2"/>
      <c r="H1" s="2"/>
      <c r="I1" s="2"/>
      <c r="J1" s="2"/>
      <c r="K1" s="2"/>
      <c r="L1" s="2"/>
    </row>
    <row r="2" customFormat="false" ht="15" hidden="false" customHeight="true" outlineLevel="0" collapsed="false">
      <c r="A2" s="3" t="s">
        <v>110</v>
      </c>
      <c r="B2" s="3"/>
      <c r="C2" s="3"/>
      <c r="D2" s="3"/>
      <c r="E2" s="3"/>
      <c r="F2" s="3"/>
      <c r="G2" s="3"/>
      <c r="H2" s="3"/>
      <c r="I2" s="3"/>
      <c r="J2" s="3"/>
      <c r="K2" s="3"/>
      <c r="L2" s="3"/>
    </row>
    <row r="3" customFormat="false" ht="12.75" hidden="false" customHeight="true" outlineLevel="0" collapsed="false">
      <c r="A3" s="4" t="s">
        <v>88</v>
      </c>
      <c r="B3" s="4"/>
      <c r="C3" s="4"/>
      <c r="D3" s="4"/>
      <c r="E3" s="4"/>
      <c r="F3" s="4"/>
      <c r="G3" s="4"/>
      <c r="H3" s="4"/>
      <c r="I3" s="4"/>
      <c r="J3" s="4"/>
      <c r="K3" s="4"/>
      <c r="L3" s="4"/>
    </row>
    <row r="5" customFormat="false" ht="37.5" hidden="false" customHeight="true" outlineLevel="0" collapsed="false">
      <c r="A5" s="7" t="s">
        <v>11</v>
      </c>
      <c r="B5" s="7" t="s">
        <v>111</v>
      </c>
      <c r="C5" s="7" t="s">
        <v>112</v>
      </c>
      <c r="D5" s="7" t="s">
        <v>113</v>
      </c>
      <c r="E5" s="7" t="s">
        <v>114</v>
      </c>
      <c r="F5" s="7" t="s">
        <v>115</v>
      </c>
      <c r="G5" s="7" t="s">
        <v>116</v>
      </c>
      <c r="H5" s="7" t="s">
        <v>117</v>
      </c>
      <c r="I5" s="7" t="s">
        <v>118</v>
      </c>
      <c r="J5" s="7" t="s">
        <v>97</v>
      </c>
      <c r="K5" s="7" t="s">
        <v>119</v>
      </c>
      <c r="L5" s="7" t="s">
        <v>120</v>
      </c>
    </row>
    <row r="6" customFormat="false" ht="19.5" hidden="false" customHeight="true" outlineLevel="0" collapsed="false">
      <c r="A6" s="16" t="n">
        <v>1</v>
      </c>
      <c r="B6" s="17" t="n">
        <v>46278</v>
      </c>
      <c r="C6" s="16" t="s">
        <v>121</v>
      </c>
      <c r="D6" s="18" t="s">
        <v>122</v>
      </c>
      <c r="E6" s="16" t="n">
        <v>2985</v>
      </c>
      <c r="F6" s="16" t="n">
        <v>2990</v>
      </c>
      <c r="G6" s="16" t="n">
        <f aca="false">IF(OR(E6="",F6=""),"",F6-E6)</f>
        <v>5</v>
      </c>
      <c r="H6" s="16" t="n">
        <v>3</v>
      </c>
      <c r="I6" s="16" t="n">
        <v>5</v>
      </c>
      <c r="J6" s="16" t="str">
        <f aca="false">IF(G6="","",IF(G6&gt;=I6*2,"KRİTİK",IF(G6&gt;=I6,"ALARM","NORMAL")))</f>
        <v>ALARM</v>
      </c>
      <c r="K6" s="18" t="s">
        <v>123</v>
      </c>
      <c r="L6" s="18" t="s">
        <v>124</v>
      </c>
    </row>
    <row r="7" customFormat="false" ht="19.5" hidden="false" customHeight="true" outlineLevel="0" collapsed="false">
      <c r="A7" s="16" t="n">
        <v>2</v>
      </c>
      <c r="B7" s="17" t="n">
        <v>46279</v>
      </c>
      <c r="C7" s="16" t="s">
        <v>121</v>
      </c>
      <c r="D7" s="18" t="s">
        <v>122</v>
      </c>
      <c r="E7" s="16" t="n">
        <v>2978</v>
      </c>
      <c r="F7" s="16" t="n">
        <v>2985</v>
      </c>
      <c r="G7" s="16" t="n">
        <f aca="false">IF(OR(E7="",F7=""),"",F7-E7)</f>
        <v>7</v>
      </c>
      <c r="H7" s="16" t="n">
        <v>4</v>
      </c>
      <c r="I7" s="16" t="n">
        <v>5</v>
      </c>
      <c r="J7" s="16" t="str">
        <f aca="false">IF(G7="","",IF(G7&gt;=I7*2,"KRİTİK",IF(G7&gt;=I7,"ALARM","NORMAL")))</f>
        <v>ALARM</v>
      </c>
      <c r="K7" s="18" t="s">
        <v>123</v>
      </c>
      <c r="L7" s="18"/>
    </row>
    <row r="8" customFormat="false" ht="19.5" hidden="false" customHeight="true" outlineLevel="0" collapsed="false">
      <c r="A8" s="16" t="n">
        <v>3</v>
      </c>
      <c r="B8" s="17" t="n">
        <v>46280</v>
      </c>
      <c r="C8" s="16" t="s">
        <v>125</v>
      </c>
      <c r="D8" s="18" t="s">
        <v>103</v>
      </c>
      <c r="E8" s="16" t="n">
        <v>3240</v>
      </c>
      <c r="F8" s="16" t="n">
        <v>3252</v>
      </c>
      <c r="G8" s="16" t="n">
        <f aca="false">IF(OR(E8="",F8=""),"",F8-E8)</f>
        <v>12</v>
      </c>
      <c r="H8" s="16" t="n">
        <v>9</v>
      </c>
      <c r="I8" s="16" t="n">
        <v>5</v>
      </c>
      <c r="J8" s="16" t="str">
        <f aca="false">IF(G8="","",IF(G8&gt;=I8*2,"KRİTİK",IF(G8&gt;=I8,"ALARM","NORMAL")))</f>
        <v>KRİTİK</v>
      </c>
      <c r="K8" s="18" t="s">
        <v>126</v>
      </c>
      <c r="L8" s="18" t="s">
        <v>127</v>
      </c>
    </row>
    <row r="9" customFormat="false" ht="18.75" hidden="false" customHeight="true" outlineLevel="0" collapsed="false">
      <c r="A9" s="9"/>
      <c r="B9" s="19"/>
      <c r="C9" s="9"/>
      <c r="D9" s="10"/>
      <c r="E9" s="9"/>
      <c r="F9" s="9"/>
      <c r="G9" s="9" t="str">
        <f aca="false">IF(OR(E9="",F9=""),"",F9-E9)</f>
        <v/>
      </c>
      <c r="H9" s="9"/>
      <c r="I9" s="9"/>
      <c r="J9" s="9" t="str">
        <f aca="false">IF(G9="","",IF(G9&gt;=I9*2,"KRİTİK",IF(G9&gt;=I9,"ALARM","NORMAL")))</f>
        <v/>
      </c>
      <c r="K9" s="10"/>
      <c r="L9" s="10"/>
    </row>
    <row r="10" customFormat="false" ht="18.75" hidden="false" customHeight="true" outlineLevel="0" collapsed="false">
      <c r="A10" s="9"/>
      <c r="B10" s="19"/>
      <c r="C10" s="9"/>
      <c r="D10" s="10"/>
      <c r="E10" s="9"/>
      <c r="F10" s="9"/>
      <c r="G10" s="9" t="str">
        <f aca="false">IF(OR(E10="",F10=""),"",F10-E10)</f>
        <v/>
      </c>
      <c r="H10" s="9"/>
      <c r="I10" s="9"/>
      <c r="J10" s="9" t="str">
        <f aca="false">IF(G10="","",IF(G10&gt;=I10*2,"KRİTİK",IF(G10&gt;=I10,"ALARM","NORMAL")))</f>
        <v/>
      </c>
      <c r="K10" s="10"/>
      <c r="L10" s="10"/>
    </row>
    <row r="11" customFormat="false" ht="18.75" hidden="false" customHeight="true" outlineLevel="0" collapsed="false">
      <c r="A11" s="9"/>
      <c r="B11" s="19"/>
      <c r="C11" s="9"/>
      <c r="D11" s="10"/>
      <c r="E11" s="9"/>
      <c r="F11" s="9"/>
      <c r="G11" s="9" t="str">
        <f aca="false">IF(OR(E11="",F11=""),"",F11-E11)</f>
        <v/>
      </c>
      <c r="H11" s="9"/>
      <c r="I11" s="9"/>
      <c r="J11" s="9" t="str">
        <f aca="false">IF(G11="","",IF(G11&gt;=I11*2,"KRİTİK",IF(G11&gt;=I11,"ALARM","NORMAL")))</f>
        <v/>
      </c>
      <c r="K11" s="10"/>
      <c r="L11" s="10"/>
    </row>
    <row r="12" customFormat="false" ht="18.75" hidden="false" customHeight="true" outlineLevel="0" collapsed="false">
      <c r="A12" s="9"/>
      <c r="B12" s="19"/>
      <c r="C12" s="9"/>
      <c r="D12" s="10"/>
      <c r="E12" s="9"/>
      <c r="F12" s="9"/>
      <c r="G12" s="9" t="str">
        <f aca="false">IF(OR(E12="",F12=""),"",F12-E12)</f>
        <v/>
      </c>
      <c r="H12" s="9"/>
      <c r="I12" s="9"/>
      <c r="J12" s="9" t="str">
        <f aca="false">IF(G12="","",IF(G12&gt;=I12*2,"KRİTİK",IF(G12&gt;=I12,"ALARM","NORMAL")))</f>
        <v/>
      </c>
      <c r="K12" s="10"/>
      <c r="L12" s="10"/>
    </row>
    <row r="13" customFormat="false" ht="18.75" hidden="false" customHeight="true" outlineLevel="0" collapsed="false">
      <c r="A13" s="9"/>
      <c r="B13" s="19"/>
      <c r="C13" s="9"/>
      <c r="D13" s="10"/>
      <c r="E13" s="9"/>
      <c r="F13" s="9"/>
      <c r="G13" s="9" t="str">
        <f aca="false">IF(OR(E13="",F13=""),"",F13-E13)</f>
        <v/>
      </c>
      <c r="H13" s="9"/>
      <c r="I13" s="9"/>
      <c r="J13" s="9" t="str">
        <f aca="false">IF(G13="","",IF(G13&gt;=I13*2,"KRİTİK",IF(G13&gt;=I13,"ALARM","NORMAL")))</f>
        <v/>
      </c>
      <c r="K13" s="10"/>
      <c r="L13" s="10"/>
    </row>
    <row r="14" customFormat="false" ht="18.75" hidden="false" customHeight="true" outlineLevel="0" collapsed="false">
      <c r="A14" s="9"/>
      <c r="B14" s="19"/>
      <c r="C14" s="9"/>
      <c r="D14" s="10"/>
      <c r="E14" s="9"/>
      <c r="F14" s="9"/>
      <c r="G14" s="9" t="str">
        <f aca="false">IF(OR(E14="",F14=""),"",F14-E14)</f>
        <v/>
      </c>
      <c r="H14" s="9"/>
      <c r="I14" s="9"/>
      <c r="J14" s="9" t="str">
        <f aca="false">IF(G14="","",IF(G14&gt;=I14*2,"KRİTİK",IF(G14&gt;=I14,"ALARM","NORMAL")))</f>
        <v/>
      </c>
      <c r="K14" s="10"/>
      <c r="L14" s="10"/>
    </row>
    <row r="15" customFormat="false" ht="18.75" hidden="false" customHeight="true" outlineLevel="0" collapsed="false">
      <c r="A15" s="9"/>
      <c r="B15" s="19"/>
      <c r="C15" s="9"/>
      <c r="D15" s="10"/>
      <c r="E15" s="9"/>
      <c r="F15" s="9"/>
      <c r="G15" s="9" t="str">
        <f aca="false">IF(OR(E15="",F15=""),"",F15-E15)</f>
        <v/>
      </c>
      <c r="H15" s="9"/>
      <c r="I15" s="9"/>
      <c r="J15" s="9" t="str">
        <f aca="false">IF(G15="","",IF(G15&gt;=I15*2,"KRİTİK",IF(G15&gt;=I15,"ALARM","NORMAL")))</f>
        <v/>
      </c>
      <c r="K15" s="10"/>
      <c r="L15" s="10"/>
    </row>
    <row r="16" customFormat="false" ht="18.75" hidden="false" customHeight="true" outlineLevel="0" collapsed="false">
      <c r="A16" s="9"/>
      <c r="B16" s="19"/>
      <c r="C16" s="9"/>
      <c r="D16" s="10"/>
      <c r="E16" s="9"/>
      <c r="F16" s="9"/>
      <c r="G16" s="9" t="str">
        <f aca="false">IF(OR(E16="",F16=""),"",F16-E16)</f>
        <v/>
      </c>
      <c r="H16" s="9"/>
      <c r="I16" s="9"/>
      <c r="J16" s="9" t="str">
        <f aca="false">IF(G16="","",IF(G16&gt;=I16*2,"KRİTİK",IF(G16&gt;=I16,"ALARM","NORMAL")))</f>
        <v/>
      </c>
      <c r="K16" s="10"/>
      <c r="L16" s="10"/>
    </row>
    <row r="17" customFormat="false" ht="18.75" hidden="false" customHeight="true" outlineLevel="0" collapsed="false">
      <c r="A17" s="9"/>
      <c r="B17" s="19"/>
      <c r="C17" s="9"/>
      <c r="D17" s="10"/>
      <c r="E17" s="9"/>
      <c r="F17" s="9"/>
      <c r="G17" s="9" t="str">
        <f aca="false">IF(OR(E17="",F17=""),"",F17-E17)</f>
        <v/>
      </c>
      <c r="H17" s="9"/>
      <c r="I17" s="9"/>
      <c r="J17" s="9" t="str">
        <f aca="false">IF(G17="","",IF(G17&gt;=I17*2,"KRİTİK",IF(G17&gt;=I17,"ALARM","NORMAL")))</f>
        <v/>
      </c>
      <c r="K17" s="10"/>
      <c r="L17" s="10"/>
    </row>
    <row r="18" customFormat="false" ht="18.75" hidden="false" customHeight="true" outlineLevel="0" collapsed="false">
      <c r="A18" s="9"/>
      <c r="B18" s="19"/>
      <c r="C18" s="9"/>
      <c r="D18" s="10"/>
      <c r="E18" s="9"/>
      <c r="F18" s="9"/>
      <c r="G18" s="9" t="str">
        <f aca="false">IF(OR(E18="",F18=""),"",F18-E18)</f>
        <v/>
      </c>
      <c r="H18" s="9"/>
      <c r="I18" s="9"/>
      <c r="J18" s="9" t="str">
        <f aca="false">IF(G18="","",IF(G18&gt;=I18*2,"KRİTİK",IF(G18&gt;=I18,"ALARM","NORMAL")))</f>
        <v/>
      </c>
      <c r="K18" s="10"/>
      <c r="L18" s="10"/>
    </row>
    <row r="19" customFormat="false" ht="18.75" hidden="false" customHeight="true" outlineLevel="0" collapsed="false">
      <c r="A19" s="9"/>
      <c r="B19" s="19"/>
      <c r="C19" s="9"/>
      <c r="D19" s="10"/>
      <c r="E19" s="9"/>
      <c r="F19" s="9"/>
      <c r="G19" s="9" t="str">
        <f aca="false">IF(OR(E19="",F19=""),"",F19-E19)</f>
        <v/>
      </c>
      <c r="H19" s="9"/>
      <c r="I19" s="9"/>
      <c r="J19" s="9" t="str">
        <f aca="false">IF(G19="","",IF(G19&gt;=I19*2,"KRİTİK",IF(G19&gt;=I19,"ALARM","NORMAL")))</f>
        <v/>
      </c>
      <c r="K19" s="10"/>
      <c r="L19" s="10"/>
    </row>
    <row r="20" customFormat="false" ht="18.75" hidden="false" customHeight="true" outlineLevel="0" collapsed="false">
      <c r="A20" s="9"/>
      <c r="B20" s="19"/>
      <c r="C20" s="9"/>
      <c r="D20" s="10"/>
      <c r="E20" s="9"/>
      <c r="F20" s="9"/>
      <c r="G20" s="9" t="str">
        <f aca="false">IF(OR(E20="",F20=""),"",F20-E20)</f>
        <v/>
      </c>
      <c r="H20" s="9"/>
      <c r="I20" s="9"/>
      <c r="J20" s="9" t="str">
        <f aca="false">IF(G20="","",IF(G20&gt;=I20*2,"KRİTİK",IF(G20&gt;=I20,"ALARM","NORMAL")))</f>
        <v/>
      </c>
      <c r="K20" s="10"/>
      <c r="L20" s="10"/>
    </row>
    <row r="21" customFormat="false" ht="18.75" hidden="false" customHeight="true" outlineLevel="0" collapsed="false">
      <c r="A21" s="9"/>
      <c r="B21" s="19"/>
      <c r="C21" s="9"/>
      <c r="D21" s="10"/>
      <c r="E21" s="9"/>
      <c r="F21" s="9"/>
      <c r="G21" s="9" t="str">
        <f aca="false">IF(OR(E21="",F21=""),"",F21-E21)</f>
        <v/>
      </c>
      <c r="H21" s="9"/>
      <c r="I21" s="9"/>
      <c r="J21" s="9" t="str">
        <f aca="false">IF(G21="","",IF(G21&gt;=I21*2,"KRİTİK",IF(G21&gt;=I21,"ALARM","NORMAL")))</f>
        <v/>
      </c>
      <c r="K21" s="10"/>
      <c r="L21" s="10"/>
    </row>
    <row r="22" customFormat="false" ht="18.75" hidden="false" customHeight="true" outlineLevel="0" collapsed="false">
      <c r="A22" s="9"/>
      <c r="B22" s="19"/>
      <c r="C22" s="9"/>
      <c r="D22" s="10"/>
      <c r="E22" s="9"/>
      <c r="F22" s="9"/>
      <c r="G22" s="9" t="str">
        <f aca="false">IF(OR(E22="",F22=""),"",F22-E22)</f>
        <v/>
      </c>
      <c r="H22" s="9"/>
      <c r="I22" s="9"/>
      <c r="J22" s="9" t="str">
        <f aca="false">IF(G22="","",IF(G22&gt;=I22*2,"KRİTİK",IF(G22&gt;=I22,"ALARM","NORMAL")))</f>
        <v/>
      </c>
      <c r="K22" s="10"/>
      <c r="L22" s="10"/>
    </row>
    <row r="23" customFormat="false" ht="18.75" hidden="false" customHeight="true" outlineLevel="0" collapsed="false">
      <c r="A23" s="9"/>
      <c r="B23" s="19"/>
      <c r="C23" s="9"/>
      <c r="D23" s="10"/>
      <c r="E23" s="9"/>
      <c r="F23" s="9"/>
      <c r="G23" s="9" t="str">
        <f aca="false">IF(OR(E23="",F23=""),"",F23-E23)</f>
        <v/>
      </c>
      <c r="H23" s="9"/>
      <c r="I23" s="9"/>
      <c r="J23" s="9" t="str">
        <f aca="false">IF(G23="","",IF(G23&gt;=I23*2,"KRİTİK",IF(G23&gt;=I23,"ALARM","NORMAL")))</f>
        <v/>
      </c>
      <c r="K23" s="10"/>
      <c r="L23" s="10"/>
    </row>
    <row r="24" customFormat="false" ht="18.75" hidden="false" customHeight="true" outlineLevel="0" collapsed="false">
      <c r="A24" s="9"/>
      <c r="B24" s="19"/>
      <c r="C24" s="9"/>
      <c r="D24" s="10"/>
      <c r="E24" s="9"/>
      <c r="F24" s="9"/>
      <c r="G24" s="9" t="str">
        <f aca="false">IF(OR(E24="",F24=""),"",F24-E24)</f>
        <v/>
      </c>
      <c r="H24" s="9"/>
      <c r="I24" s="9"/>
      <c r="J24" s="9" t="str">
        <f aca="false">IF(G24="","",IF(G24&gt;=I24*2,"KRİTİK",IF(G24&gt;=I24,"ALARM","NORMAL")))</f>
        <v/>
      </c>
      <c r="K24" s="10"/>
      <c r="L24" s="10"/>
    </row>
    <row r="25" customFormat="false" ht="18.75" hidden="false" customHeight="true" outlineLevel="0" collapsed="false">
      <c r="A25" s="9"/>
      <c r="B25" s="19"/>
      <c r="C25" s="9"/>
      <c r="D25" s="10"/>
      <c r="E25" s="9"/>
      <c r="F25" s="9"/>
      <c r="G25" s="9" t="str">
        <f aca="false">IF(OR(E25="",F25=""),"",F25-E25)</f>
        <v/>
      </c>
      <c r="H25" s="9"/>
      <c r="I25" s="9"/>
      <c r="J25" s="9" t="str">
        <f aca="false">IF(G25="","",IF(G25&gt;=I25*2,"KRİTİK",IF(G25&gt;=I25,"ALARM","NORMAL")))</f>
        <v/>
      </c>
      <c r="K25" s="10"/>
      <c r="L25" s="10"/>
    </row>
    <row r="26" customFormat="false" ht="18.75" hidden="false" customHeight="true" outlineLevel="0" collapsed="false">
      <c r="A26" s="9"/>
      <c r="B26" s="19"/>
      <c r="C26" s="9"/>
      <c r="D26" s="10"/>
      <c r="E26" s="9"/>
      <c r="F26" s="9"/>
      <c r="G26" s="9" t="str">
        <f aca="false">IF(OR(E26="",F26=""),"",F26-E26)</f>
        <v/>
      </c>
      <c r="H26" s="9"/>
      <c r="I26" s="9"/>
      <c r="J26" s="9" t="str">
        <f aca="false">IF(G26="","",IF(G26&gt;=I26*2,"KRİTİK",IF(G26&gt;=I26,"ALARM","NORMAL")))</f>
        <v/>
      </c>
      <c r="K26" s="10"/>
      <c r="L26" s="10"/>
    </row>
    <row r="27" customFormat="false" ht="18.75" hidden="false" customHeight="true" outlineLevel="0" collapsed="false">
      <c r="A27" s="9"/>
      <c r="B27" s="19"/>
      <c r="C27" s="9"/>
      <c r="D27" s="10"/>
      <c r="E27" s="9"/>
      <c r="F27" s="9"/>
      <c r="G27" s="9" t="str">
        <f aca="false">IF(OR(E27="",F27=""),"",F27-E27)</f>
        <v/>
      </c>
      <c r="H27" s="9"/>
      <c r="I27" s="9"/>
      <c r="J27" s="9" t="str">
        <f aca="false">IF(G27="","",IF(G27&gt;=I27*2,"KRİTİK",IF(G27&gt;=I27,"ALARM","NORMAL")))</f>
        <v/>
      </c>
      <c r="K27" s="10"/>
      <c r="L27" s="10"/>
    </row>
    <row r="28" customFormat="false" ht="18.75" hidden="false" customHeight="true" outlineLevel="0" collapsed="false">
      <c r="A28" s="9"/>
      <c r="B28" s="19"/>
      <c r="C28" s="9"/>
      <c r="D28" s="10"/>
      <c r="E28" s="9"/>
      <c r="F28" s="9"/>
      <c r="G28" s="9" t="str">
        <f aca="false">IF(OR(E28="",F28=""),"",F28-E28)</f>
        <v/>
      </c>
      <c r="H28" s="9"/>
      <c r="I28" s="9"/>
      <c r="J28" s="9" t="str">
        <f aca="false">IF(G28="","",IF(G28&gt;=I28*2,"KRİTİK",IF(G28&gt;=I28,"ALARM","NORMAL")))</f>
        <v/>
      </c>
      <c r="K28" s="10"/>
      <c r="L28" s="10"/>
    </row>
    <row r="29" customFormat="false" ht="18.75" hidden="false" customHeight="true" outlineLevel="0" collapsed="false">
      <c r="A29" s="9"/>
      <c r="B29" s="19"/>
      <c r="C29" s="9"/>
      <c r="D29" s="10"/>
      <c r="E29" s="9"/>
      <c r="F29" s="9"/>
      <c r="G29" s="9" t="str">
        <f aca="false">IF(OR(E29="",F29=""),"",F29-E29)</f>
        <v/>
      </c>
      <c r="H29" s="9"/>
      <c r="I29" s="9"/>
      <c r="J29" s="9" t="str">
        <f aca="false">IF(G29="","",IF(G29&gt;=I29*2,"KRİTİK",IF(G29&gt;=I29,"ALARM","NORMAL")))</f>
        <v/>
      </c>
      <c r="K29" s="10"/>
      <c r="L29" s="10"/>
    </row>
    <row r="30" customFormat="false" ht="18.75" hidden="false" customHeight="true" outlineLevel="0" collapsed="false">
      <c r="A30" s="9"/>
      <c r="B30" s="19"/>
      <c r="C30" s="9"/>
      <c r="D30" s="10"/>
      <c r="E30" s="9"/>
      <c r="F30" s="9"/>
      <c r="G30" s="9" t="str">
        <f aca="false">IF(OR(E30="",F30=""),"",F30-E30)</f>
        <v/>
      </c>
      <c r="H30" s="9"/>
      <c r="I30" s="9"/>
      <c r="J30" s="9" t="str">
        <f aca="false">IF(G30="","",IF(G30&gt;=I30*2,"KRİTİK",IF(G30&gt;=I30,"ALARM","NORMAL")))</f>
        <v/>
      </c>
      <c r="K30" s="10"/>
      <c r="L30" s="10"/>
    </row>
    <row r="31" customFormat="false" ht="18.75" hidden="false" customHeight="true" outlineLevel="0" collapsed="false">
      <c r="A31" s="9"/>
      <c r="B31" s="19"/>
      <c r="C31" s="9"/>
      <c r="D31" s="10"/>
      <c r="E31" s="9"/>
      <c r="F31" s="9"/>
      <c r="G31" s="9" t="str">
        <f aca="false">IF(OR(E31="",F31=""),"",F31-E31)</f>
        <v/>
      </c>
      <c r="H31" s="9"/>
      <c r="I31" s="9"/>
      <c r="J31" s="9" t="str">
        <f aca="false">IF(G31="","",IF(G31&gt;=I31*2,"KRİTİK",IF(G31&gt;=I31,"ALARM","NORMAL")))</f>
        <v/>
      </c>
      <c r="K31" s="10"/>
      <c r="L31" s="10"/>
    </row>
    <row r="32" customFormat="false" ht="18.75" hidden="false" customHeight="true" outlineLevel="0" collapsed="false">
      <c r="A32" s="9"/>
      <c r="B32" s="19"/>
      <c r="C32" s="9"/>
      <c r="D32" s="10"/>
      <c r="E32" s="9"/>
      <c r="F32" s="9"/>
      <c r="G32" s="9" t="str">
        <f aca="false">IF(OR(E32="",F32=""),"",F32-E32)</f>
        <v/>
      </c>
      <c r="H32" s="9"/>
      <c r="I32" s="9"/>
      <c r="J32" s="9" t="str">
        <f aca="false">IF(G32="","",IF(G32&gt;=I32*2,"KRİTİK",IF(G32&gt;=I32,"ALARM","NORMAL")))</f>
        <v/>
      </c>
      <c r="K32" s="10"/>
      <c r="L32" s="10"/>
    </row>
    <row r="33" customFormat="false" ht="18.75" hidden="false" customHeight="true" outlineLevel="0" collapsed="false">
      <c r="A33" s="9"/>
      <c r="B33" s="19"/>
      <c r="C33" s="9"/>
      <c r="D33" s="10"/>
      <c r="E33" s="9"/>
      <c r="F33" s="9"/>
      <c r="G33" s="9" t="str">
        <f aca="false">IF(OR(E33="",F33=""),"",F33-E33)</f>
        <v/>
      </c>
      <c r="H33" s="9"/>
      <c r="I33" s="9"/>
      <c r="J33" s="9" t="str">
        <f aca="false">IF(G33="","",IF(G33&gt;=I33*2,"KRİTİK",IF(G33&gt;=I33,"ALARM","NORMAL")))</f>
        <v/>
      </c>
      <c r="K33" s="10"/>
      <c r="L33" s="10"/>
    </row>
    <row r="34" customFormat="false" ht="18.75" hidden="false" customHeight="true" outlineLevel="0" collapsed="false">
      <c r="A34" s="9"/>
      <c r="B34" s="19"/>
      <c r="C34" s="9"/>
      <c r="D34" s="10"/>
      <c r="E34" s="9"/>
      <c r="F34" s="9"/>
      <c r="G34" s="9" t="str">
        <f aca="false">IF(OR(E34="",F34=""),"",F34-E34)</f>
        <v/>
      </c>
      <c r="H34" s="9"/>
      <c r="I34" s="9"/>
      <c r="J34" s="9" t="str">
        <f aca="false">IF(G34="","",IF(G34&gt;=I34*2,"KRİTİK",IF(G34&gt;=I34,"ALARM","NORMAL")))</f>
        <v/>
      </c>
      <c r="K34" s="10"/>
      <c r="L34" s="10"/>
    </row>
    <row r="35" customFormat="false" ht="18.75" hidden="false" customHeight="true" outlineLevel="0" collapsed="false">
      <c r="A35" s="9"/>
      <c r="B35" s="19"/>
      <c r="C35" s="9"/>
      <c r="D35" s="10"/>
      <c r="E35" s="9"/>
      <c r="F35" s="9"/>
      <c r="G35" s="9" t="str">
        <f aca="false">IF(OR(E35="",F35=""),"",F35-E35)</f>
        <v/>
      </c>
      <c r="H35" s="9"/>
      <c r="I35" s="9"/>
      <c r="J35" s="9" t="str">
        <f aca="false">IF(G35="","",IF(G35&gt;=I35*2,"KRİTİK",IF(G35&gt;=I35,"ALARM","NORMAL")))</f>
        <v/>
      </c>
      <c r="K35" s="10"/>
      <c r="L35" s="10"/>
    </row>
    <row r="36" customFormat="false" ht="18.75" hidden="false" customHeight="true" outlineLevel="0" collapsed="false">
      <c r="A36" s="9"/>
      <c r="B36" s="19"/>
      <c r="C36" s="9"/>
      <c r="D36" s="10"/>
      <c r="E36" s="9"/>
      <c r="F36" s="9"/>
      <c r="G36" s="9" t="str">
        <f aca="false">IF(OR(E36="",F36=""),"",F36-E36)</f>
        <v/>
      </c>
      <c r="H36" s="9"/>
      <c r="I36" s="9"/>
      <c r="J36" s="9" t="str">
        <f aca="false">IF(G36="","",IF(G36&gt;=I36*2,"KRİTİK",IF(G36&gt;=I36,"ALARM","NORMAL")))</f>
        <v/>
      </c>
      <c r="K36" s="10"/>
      <c r="L36" s="10"/>
    </row>
    <row r="37" customFormat="false" ht="18.75" hidden="false" customHeight="true" outlineLevel="0" collapsed="false">
      <c r="A37" s="9"/>
      <c r="B37" s="19"/>
      <c r="C37" s="9"/>
      <c r="D37" s="10"/>
      <c r="E37" s="9"/>
      <c r="F37" s="9"/>
      <c r="G37" s="9" t="str">
        <f aca="false">IF(OR(E37="",F37=""),"",F37-E37)</f>
        <v/>
      </c>
      <c r="H37" s="9"/>
      <c r="I37" s="9"/>
      <c r="J37" s="9" t="str">
        <f aca="false">IF(G37="","",IF(G37&gt;=I37*2,"KRİTİK",IF(G37&gt;=I37,"ALARM","NORMAL")))</f>
        <v/>
      </c>
      <c r="K37" s="10"/>
      <c r="L37" s="10"/>
    </row>
    <row r="38" customFormat="false" ht="18.75" hidden="false" customHeight="true" outlineLevel="0" collapsed="false">
      <c r="A38" s="9"/>
      <c r="B38" s="19"/>
      <c r="C38" s="9"/>
      <c r="D38" s="10"/>
      <c r="E38" s="9"/>
      <c r="F38" s="9"/>
      <c r="G38" s="9" t="str">
        <f aca="false">IF(OR(E38="",F38=""),"",F38-E38)</f>
        <v/>
      </c>
      <c r="H38" s="9"/>
      <c r="I38" s="9"/>
      <c r="J38" s="9" t="str">
        <f aca="false">IF(G38="","",IF(G38&gt;=I38*2,"KRİTİK",IF(G38&gt;=I38,"ALARM","NORMAL")))</f>
        <v/>
      </c>
      <c r="K38" s="10"/>
      <c r="L38" s="10"/>
    </row>
    <row r="39" customFormat="false" ht="18.75" hidden="false" customHeight="true" outlineLevel="0" collapsed="false">
      <c r="A39" s="9"/>
      <c r="B39" s="19"/>
      <c r="C39" s="9"/>
      <c r="D39" s="10"/>
      <c r="E39" s="9"/>
      <c r="F39" s="9"/>
      <c r="G39" s="9" t="str">
        <f aca="false">IF(OR(E39="",F39=""),"",F39-E39)</f>
        <v/>
      </c>
      <c r="H39" s="9"/>
      <c r="I39" s="9"/>
      <c r="J39" s="9" t="str">
        <f aca="false">IF(G39="","",IF(G39&gt;=I39*2,"KRİTİK",IF(G39&gt;=I39,"ALARM","NORMAL")))</f>
        <v/>
      </c>
      <c r="K39" s="10"/>
      <c r="L39" s="10"/>
    </row>
    <row r="40" customFormat="false" ht="18.75" hidden="false" customHeight="true" outlineLevel="0" collapsed="false">
      <c r="A40" s="9"/>
      <c r="B40" s="19"/>
      <c r="C40" s="9"/>
      <c r="D40" s="10"/>
      <c r="E40" s="9"/>
      <c r="F40" s="9"/>
      <c r="G40" s="9" t="str">
        <f aca="false">IF(OR(E40="",F40=""),"",F40-E40)</f>
        <v/>
      </c>
      <c r="H40" s="9"/>
      <c r="I40" s="9"/>
      <c r="J40" s="9" t="str">
        <f aca="false">IF(G40="","",IF(G40&gt;=I40*2,"KRİTİK",IF(G40&gt;=I40,"ALARM","NORMAL")))</f>
        <v/>
      </c>
      <c r="K40" s="10"/>
      <c r="L40" s="10"/>
    </row>
    <row r="41" customFormat="false" ht="18.75" hidden="false" customHeight="true" outlineLevel="0" collapsed="false">
      <c r="A41" s="9"/>
      <c r="B41" s="19"/>
      <c r="C41" s="9"/>
      <c r="D41" s="10"/>
      <c r="E41" s="9"/>
      <c r="F41" s="9"/>
      <c r="G41" s="9" t="str">
        <f aca="false">IF(OR(E41="",F41=""),"",F41-E41)</f>
        <v/>
      </c>
      <c r="H41" s="9"/>
      <c r="I41" s="9"/>
      <c r="J41" s="9" t="str">
        <f aca="false">IF(G41="","",IF(G41&gt;=I41*2,"KRİTİK",IF(G41&gt;=I41,"ALARM","NORMAL")))</f>
        <v/>
      </c>
      <c r="K41" s="10"/>
      <c r="L41" s="10"/>
    </row>
    <row r="42" customFormat="false" ht="18.75" hidden="false" customHeight="true" outlineLevel="0" collapsed="false">
      <c r="A42" s="9"/>
      <c r="B42" s="19"/>
      <c r="C42" s="9"/>
      <c r="D42" s="10"/>
      <c r="E42" s="9"/>
      <c r="F42" s="9"/>
      <c r="G42" s="9" t="str">
        <f aca="false">IF(OR(E42="",F42=""),"",F42-E42)</f>
        <v/>
      </c>
      <c r="H42" s="9"/>
      <c r="I42" s="9"/>
      <c r="J42" s="9" t="str">
        <f aca="false">IF(G42="","",IF(G42&gt;=I42*2,"KRİTİK",IF(G42&gt;=I42,"ALARM","NORMAL")))</f>
        <v/>
      </c>
      <c r="K42" s="10"/>
      <c r="L42" s="10"/>
    </row>
    <row r="43" customFormat="false" ht="18.75" hidden="false" customHeight="true" outlineLevel="0" collapsed="false">
      <c r="A43" s="9"/>
      <c r="B43" s="19"/>
      <c r="C43" s="9"/>
      <c r="D43" s="10"/>
      <c r="E43" s="9"/>
      <c r="F43" s="9"/>
      <c r="G43" s="9" t="str">
        <f aca="false">IF(OR(E43="",F43=""),"",F43-E43)</f>
        <v/>
      </c>
      <c r="H43" s="9"/>
      <c r="I43" s="9"/>
      <c r="J43" s="9" t="str">
        <f aca="false">IF(G43="","",IF(G43&gt;=I43*2,"KRİTİK",IF(G43&gt;=I43,"ALARM","NORMAL")))</f>
        <v/>
      </c>
      <c r="K43" s="10"/>
      <c r="L43" s="10"/>
    </row>
    <row r="44" customFormat="false" ht="18.75" hidden="false" customHeight="true" outlineLevel="0" collapsed="false">
      <c r="A44" s="9"/>
      <c r="B44" s="19"/>
      <c r="C44" s="9"/>
      <c r="D44" s="10"/>
      <c r="E44" s="9"/>
      <c r="F44" s="9"/>
      <c r="G44" s="9" t="str">
        <f aca="false">IF(OR(E44="",F44=""),"",F44-E44)</f>
        <v/>
      </c>
      <c r="H44" s="9"/>
      <c r="I44" s="9"/>
      <c r="J44" s="9" t="str">
        <f aca="false">IF(G44="","",IF(G44&gt;=I44*2,"KRİTİK",IF(G44&gt;=I44,"ALARM","NORMAL")))</f>
        <v/>
      </c>
      <c r="K44" s="10"/>
      <c r="L44" s="10"/>
    </row>
    <row r="45" customFormat="false" ht="18.75" hidden="false" customHeight="true" outlineLevel="0" collapsed="false">
      <c r="A45" s="9"/>
      <c r="B45" s="19"/>
      <c r="C45" s="9"/>
      <c r="D45" s="10"/>
      <c r="E45" s="9"/>
      <c r="F45" s="9"/>
      <c r="G45" s="9" t="str">
        <f aca="false">IF(OR(E45="",F45=""),"",F45-E45)</f>
        <v/>
      </c>
      <c r="H45" s="9"/>
      <c r="I45" s="9"/>
      <c r="J45" s="9" t="str">
        <f aca="false">IF(G45="","",IF(G45&gt;=I45*2,"KRİTİK",IF(G45&gt;=I45,"ALARM","NORMAL")))</f>
        <v/>
      </c>
      <c r="K45" s="10"/>
      <c r="L45" s="10"/>
    </row>
    <row r="46" customFormat="false" ht="18.75" hidden="false" customHeight="true" outlineLevel="0" collapsed="false">
      <c r="A46" s="9"/>
      <c r="B46" s="19"/>
      <c r="C46" s="9"/>
      <c r="D46" s="10"/>
      <c r="E46" s="9"/>
      <c r="F46" s="9"/>
      <c r="G46" s="9" t="str">
        <f aca="false">IF(OR(E46="",F46=""),"",F46-E46)</f>
        <v/>
      </c>
      <c r="H46" s="9"/>
      <c r="I46" s="9"/>
      <c r="J46" s="9" t="str">
        <f aca="false">IF(G46="","",IF(G46&gt;=I46*2,"KRİTİK",IF(G46&gt;=I46,"ALARM","NORMAL")))</f>
        <v/>
      </c>
      <c r="K46" s="10"/>
      <c r="L46" s="10"/>
    </row>
    <row r="47" customFormat="false" ht="18.75" hidden="false" customHeight="true" outlineLevel="0" collapsed="false">
      <c r="A47" s="9"/>
      <c r="B47" s="19"/>
      <c r="C47" s="9"/>
      <c r="D47" s="10"/>
      <c r="E47" s="9"/>
      <c r="F47" s="9"/>
      <c r="G47" s="9" t="str">
        <f aca="false">IF(OR(E47="",F47=""),"",F47-E47)</f>
        <v/>
      </c>
      <c r="H47" s="9"/>
      <c r="I47" s="9"/>
      <c r="J47" s="9" t="str">
        <f aca="false">IF(G47="","",IF(G47&gt;=I47*2,"KRİTİK",IF(G47&gt;=I47,"ALARM","NORMAL")))</f>
        <v/>
      </c>
      <c r="K47" s="10"/>
      <c r="L47" s="10"/>
    </row>
    <row r="48" customFormat="false" ht="18.75" hidden="false" customHeight="true" outlineLevel="0" collapsed="false">
      <c r="A48" s="9"/>
      <c r="B48" s="19"/>
      <c r="C48" s="9"/>
      <c r="D48" s="10"/>
      <c r="E48" s="9"/>
      <c r="F48" s="9"/>
      <c r="G48" s="9" t="str">
        <f aca="false">IF(OR(E48="",F48=""),"",F48-E48)</f>
        <v/>
      </c>
      <c r="H48" s="9"/>
      <c r="I48" s="9"/>
      <c r="J48" s="9" t="str">
        <f aca="false">IF(G48="","",IF(G48&gt;=I48*2,"KRİTİK",IF(G48&gt;=I48,"ALARM","NORMAL")))</f>
        <v/>
      </c>
      <c r="K48" s="10"/>
      <c r="L48" s="10"/>
    </row>
    <row r="49" customFormat="false" ht="18.75" hidden="false" customHeight="true" outlineLevel="0" collapsed="false">
      <c r="A49" s="9"/>
      <c r="B49" s="19"/>
      <c r="C49" s="9"/>
      <c r="D49" s="10"/>
      <c r="E49" s="9"/>
      <c r="F49" s="9"/>
      <c r="G49" s="9" t="str">
        <f aca="false">IF(OR(E49="",F49=""),"",F49-E49)</f>
        <v/>
      </c>
      <c r="H49" s="9"/>
      <c r="I49" s="9"/>
      <c r="J49" s="9" t="str">
        <f aca="false">IF(G49="","",IF(G49&gt;=I49*2,"KRİTİK",IF(G49&gt;=I49,"ALARM","NORMAL")))</f>
        <v/>
      </c>
      <c r="K49" s="10"/>
      <c r="L49" s="10"/>
    </row>
    <row r="50" customFormat="false" ht="18.75" hidden="false" customHeight="true" outlineLevel="0" collapsed="false">
      <c r="A50" s="9"/>
      <c r="B50" s="19"/>
      <c r="C50" s="9"/>
      <c r="D50" s="10"/>
      <c r="E50" s="9"/>
      <c r="F50" s="9"/>
      <c r="G50" s="9" t="str">
        <f aca="false">IF(OR(E50="",F50=""),"",F50-E50)</f>
        <v/>
      </c>
      <c r="H50" s="9"/>
      <c r="I50" s="9"/>
      <c r="J50" s="9" t="str">
        <f aca="false">IF(G50="","",IF(G50&gt;=I50*2,"KRİTİK",IF(G50&gt;=I50,"ALARM","NORMAL")))</f>
        <v/>
      </c>
      <c r="K50" s="10"/>
      <c r="L50" s="10"/>
    </row>
    <row r="51" customFormat="false" ht="18.75" hidden="false" customHeight="true" outlineLevel="0" collapsed="false">
      <c r="A51" s="9"/>
      <c r="B51" s="19"/>
      <c r="C51" s="9"/>
      <c r="D51" s="10"/>
      <c r="E51" s="9"/>
      <c r="F51" s="9"/>
      <c r="G51" s="9" t="str">
        <f aca="false">IF(OR(E51="",F51=""),"",F51-E51)</f>
        <v/>
      </c>
      <c r="H51" s="9"/>
      <c r="I51" s="9"/>
      <c r="J51" s="9" t="str">
        <f aca="false">IF(G51="","",IF(G51&gt;=I51*2,"KRİTİK",IF(G51&gt;=I51,"ALARM","NORMAL")))</f>
        <v/>
      </c>
      <c r="K51" s="10"/>
      <c r="L51" s="10"/>
    </row>
    <row r="53" customFormat="false" ht="33.75" hidden="false" customHeight="true" outlineLevel="0" collapsed="false">
      <c r="A53" s="15" t="s">
        <v>128</v>
      </c>
      <c r="B53" s="15"/>
      <c r="C53" s="15"/>
      <c r="D53" s="15"/>
      <c r="E53" s="15"/>
      <c r="F53" s="15"/>
      <c r="G53" s="15"/>
      <c r="H53" s="15"/>
      <c r="I53" s="15"/>
      <c r="J53" s="15"/>
      <c r="K53" s="15"/>
      <c r="L53" s="15"/>
    </row>
  </sheetData>
  <mergeCells count="4">
    <mergeCell ref="A1:L1"/>
    <mergeCell ref="A2:L2"/>
    <mergeCell ref="A3:L3"/>
    <mergeCell ref="A53:L53"/>
  </mergeCells>
  <conditionalFormatting sqref="J6:J51">
    <cfRule type="cellIs" priority="2" operator="equal" aboveAverage="0" equalAverage="0" bottom="0" percent="0" rank="0" text="" dxfId="0">
      <formula>"KRİTİK"</formula>
    </cfRule>
    <cfRule type="cellIs" priority="3" operator="equal" aboveAverage="0" equalAverage="0" bottom="0" percent="0" rank="0" text="" dxfId="1">
      <formula>"ALARM"</formula>
    </cfRule>
    <cfRule type="cellIs" priority="4" operator="equal" aboveAverage="0" equalAverage="0" bottom="0" percent="0" rank="0" text="" dxfId="2">
      <formula>"NORMAL"</formula>
    </cfRule>
  </conditionalFormatting>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E5395"/>
    <pageSetUpPr fitToPage="true"/>
  </sheetPr>
  <dimension ref="A1:I2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6"/>
    <col collapsed="false" customWidth="true" hidden="false" outlineLevel="0" max="2" min="2" style="1" width="34"/>
    <col collapsed="false" customWidth="true" hidden="false" outlineLevel="0" max="3" min="3" style="1" width="10"/>
    <col collapsed="false" customWidth="true" hidden="false" outlineLevel="0" max="4" min="4" style="1" width="12"/>
    <col collapsed="false" customWidth="true" hidden="false" outlineLevel="0" max="6" min="5" style="1" width="14"/>
    <col collapsed="false" customWidth="true" hidden="false" outlineLevel="0" max="7" min="7" style="1" width="20"/>
    <col collapsed="false" customWidth="true" hidden="false" outlineLevel="0" max="8" min="8" style="1" width="13"/>
    <col collapsed="false" customWidth="true" hidden="false" outlineLevel="0" max="9" min="9" style="1" width="28"/>
  </cols>
  <sheetData>
    <row r="1" customFormat="false" ht="24" hidden="false" customHeight="true" outlineLevel="0" collapsed="false">
      <c r="A1" s="2" t="s">
        <v>129</v>
      </c>
      <c r="B1" s="2"/>
      <c r="C1" s="2"/>
      <c r="D1" s="2"/>
      <c r="E1" s="2"/>
      <c r="F1" s="2"/>
      <c r="G1" s="2"/>
      <c r="H1" s="2"/>
      <c r="I1" s="2"/>
    </row>
    <row r="2" customFormat="false" ht="15" hidden="false" customHeight="true" outlineLevel="0" collapsed="false">
      <c r="A2" s="3" t="s">
        <v>130</v>
      </c>
      <c r="B2" s="3"/>
      <c r="C2" s="3"/>
      <c r="D2" s="3"/>
      <c r="E2" s="3"/>
      <c r="F2" s="3"/>
      <c r="G2" s="3"/>
      <c r="H2" s="3"/>
      <c r="I2" s="3"/>
    </row>
    <row r="3" customFormat="false" ht="12.75" hidden="false" customHeight="true" outlineLevel="0" collapsed="false">
      <c r="A3" s="4" t="s">
        <v>88</v>
      </c>
      <c r="B3" s="4"/>
      <c r="C3" s="4"/>
      <c r="D3" s="4"/>
      <c r="E3" s="4"/>
      <c r="F3" s="4"/>
      <c r="G3" s="4"/>
      <c r="H3" s="4"/>
      <c r="I3" s="4"/>
    </row>
    <row r="5" customFormat="false" ht="31.5" hidden="false" customHeight="true" outlineLevel="0" collapsed="false">
      <c r="A5" s="7" t="s">
        <v>131</v>
      </c>
      <c r="B5" s="7" t="s">
        <v>132</v>
      </c>
      <c r="C5" s="7" t="s">
        <v>133</v>
      </c>
      <c r="D5" s="7" t="s">
        <v>134</v>
      </c>
      <c r="E5" s="7" t="s">
        <v>135</v>
      </c>
      <c r="F5" s="7" t="s">
        <v>97</v>
      </c>
      <c r="G5" s="7" t="s">
        <v>136</v>
      </c>
      <c r="H5" s="7" t="s">
        <v>137</v>
      </c>
      <c r="I5" s="7" t="s">
        <v>120</v>
      </c>
    </row>
    <row r="6" customFormat="false" ht="19.5" hidden="false" customHeight="true" outlineLevel="0" collapsed="false">
      <c r="A6" s="16" t="n">
        <v>1</v>
      </c>
      <c r="B6" s="18" t="s">
        <v>138</v>
      </c>
      <c r="C6" s="16" t="s">
        <v>139</v>
      </c>
      <c r="D6" s="16" t="n">
        <v>180</v>
      </c>
      <c r="E6" s="16" t="n">
        <v>100</v>
      </c>
      <c r="F6" s="16" t="str">
        <f aca="false">IF(D6="","",IF(D6&lt;E6,"KRİTİK",IF(D6&lt;E6*1.25,"AZALIYOR","YETERLİ")))</f>
        <v>YETERLİ</v>
      </c>
      <c r="G6" s="18" t="s">
        <v>140</v>
      </c>
      <c r="H6" s="17" t="n">
        <v>46280</v>
      </c>
      <c r="I6" s="18"/>
    </row>
    <row r="7" customFormat="false" ht="19.5" hidden="false" customHeight="true" outlineLevel="0" collapsed="false">
      <c r="A7" s="16" t="n">
        <v>2</v>
      </c>
      <c r="B7" s="18" t="s">
        <v>141</v>
      </c>
      <c r="C7" s="16" t="s">
        <v>139</v>
      </c>
      <c r="D7" s="16" t="n">
        <v>240</v>
      </c>
      <c r="E7" s="16" t="n">
        <v>150</v>
      </c>
      <c r="F7" s="16" t="str">
        <f aca="false">IF(D7="","",IF(D7&lt;E7,"KRİTİK",IF(D7&lt;E7*1.25,"AZALIYOR","YETERLİ")))</f>
        <v>YETERLİ</v>
      </c>
      <c r="G7" s="18" t="s">
        <v>140</v>
      </c>
      <c r="H7" s="17" t="n">
        <v>46280</v>
      </c>
      <c r="I7" s="18"/>
    </row>
    <row r="8" customFormat="false" ht="19.5" hidden="false" customHeight="true" outlineLevel="0" collapsed="false">
      <c r="A8" s="16" t="n">
        <v>3</v>
      </c>
      <c r="B8" s="18" t="s">
        <v>142</v>
      </c>
      <c r="C8" s="16" t="s">
        <v>143</v>
      </c>
      <c r="D8" s="16" t="n">
        <v>45</v>
      </c>
      <c r="E8" s="16" t="n">
        <v>60</v>
      </c>
      <c r="F8" s="16" t="str">
        <f aca="false">IF(D8="","",IF(D8&lt;E8,"KRİTİK",IF(D8&lt;E8*1.25,"AZALIYOR","YETERLİ")))</f>
        <v>KRİTİK</v>
      </c>
      <c r="G8" s="18" t="s">
        <v>144</v>
      </c>
      <c r="H8" s="17" t="n">
        <v>46280</v>
      </c>
      <c r="I8" s="18" t="s">
        <v>145</v>
      </c>
    </row>
    <row r="9" customFormat="false" ht="19.5" hidden="false" customHeight="true" outlineLevel="0" collapsed="false">
      <c r="A9" s="16" t="n">
        <v>4</v>
      </c>
      <c r="B9" s="18" t="s">
        <v>146</v>
      </c>
      <c r="C9" s="16" t="s">
        <v>139</v>
      </c>
      <c r="D9" s="16" t="n">
        <v>320</v>
      </c>
      <c r="E9" s="16" t="n">
        <v>200</v>
      </c>
      <c r="F9" s="16" t="str">
        <f aca="false">IF(D9="","",IF(D9&lt;E9,"KRİTİK",IF(D9&lt;E9*1.25,"AZALIYOR","YETERLİ")))</f>
        <v>YETERLİ</v>
      </c>
      <c r="G9" s="18" t="s">
        <v>144</v>
      </c>
      <c r="H9" s="17" t="n">
        <v>46280</v>
      </c>
      <c r="I9" s="18"/>
    </row>
    <row r="10" customFormat="false" ht="19.5" hidden="false" customHeight="true" outlineLevel="0" collapsed="false">
      <c r="A10" s="16" t="n">
        <v>5</v>
      </c>
      <c r="B10" s="18" t="s">
        <v>147</v>
      </c>
      <c r="C10" s="16" t="s">
        <v>139</v>
      </c>
      <c r="D10" s="16" t="n">
        <v>150</v>
      </c>
      <c r="E10" s="16" t="n">
        <v>120</v>
      </c>
      <c r="F10" s="16" t="str">
        <f aca="false">IF(D10="","",IF(D10&lt;E10,"KRİTİK",IF(D10&lt;E10*1.25,"AZALIYOR","YETERLİ")))</f>
        <v>YETERLİ</v>
      </c>
      <c r="G10" s="18" t="s">
        <v>148</v>
      </c>
      <c r="H10" s="17" t="n">
        <v>46280</v>
      </c>
      <c r="I10" s="18"/>
    </row>
    <row r="11" customFormat="false" ht="19.5" hidden="false" customHeight="true" outlineLevel="0" collapsed="false">
      <c r="A11" s="16" t="n">
        <v>6</v>
      </c>
      <c r="B11" s="18" t="s">
        <v>149</v>
      </c>
      <c r="C11" s="16" t="s">
        <v>139</v>
      </c>
      <c r="D11" s="16" t="n">
        <v>160</v>
      </c>
      <c r="E11" s="16" t="n">
        <v>120</v>
      </c>
      <c r="F11" s="16" t="str">
        <f aca="false">IF(D11="","",IF(D11&lt;E11,"KRİTİK",IF(D11&lt;E11*1.25,"AZALIYOR","YETERLİ")))</f>
        <v>YETERLİ</v>
      </c>
      <c r="G11" s="18" t="s">
        <v>148</v>
      </c>
      <c r="H11" s="17" t="n">
        <v>46280</v>
      </c>
      <c r="I11" s="18"/>
    </row>
    <row r="12" customFormat="false" ht="19.5" hidden="false" customHeight="true" outlineLevel="0" collapsed="false">
      <c r="A12" s="16" t="n">
        <v>7</v>
      </c>
      <c r="B12" s="18" t="s">
        <v>150</v>
      </c>
      <c r="C12" s="16" t="s">
        <v>139</v>
      </c>
      <c r="D12" s="16" t="n">
        <v>60</v>
      </c>
      <c r="E12" s="16" t="n">
        <v>50</v>
      </c>
      <c r="F12" s="16" t="str">
        <f aca="false">IF(D12="","",IF(D12&lt;E12,"KRİTİK",IF(D12&lt;E12*1.25,"AZALIYOR","YETERLİ")))</f>
        <v>AZALIYOR</v>
      </c>
      <c r="G12" s="18" t="s">
        <v>148</v>
      </c>
      <c r="H12" s="17" t="n">
        <v>46280</v>
      </c>
      <c r="I12" s="18"/>
    </row>
    <row r="13" customFormat="false" ht="19.5" hidden="false" customHeight="true" outlineLevel="0" collapsed="false">
      <c r="A13" s="16" t="n">
        <v>8</v>
      </c>
      <c r="B13" s="18" t="s">
        <v>151</v>
      </c>
      <c r="C13" s="16" t="s">
        <v>139</v>
      </c>
      <c r="D13" s="16" t="n">
        <v>400</v>
      </c>
      <c r="E13" s="16" t="n">
        <v>250</v>
      </c>
      <c r="F13" s="16" t="str">
        <f aca="false">IF(D13="","",IF(D13&lt;E13,"KRİTİK",IF(D13&lt;E13*1.25,"AZALIYOR","YETERLİ")))</f>
        <v>YETERLİ</v>
      </c>
      <c r="G13" s="18" t="s">
        <v>140</v>
      </c>
      <c r="H13" s="17" t="n">
        <v>46280</v>
      </c>
      <c r="I13" s="18"/>
    </row>
    <row r="14" customFormat="false" ht="19.5" hidden="false" customHeight="true" outlineLevel="0" collapsed="false">
      <c r="A14" s="16" t="n">
        <v>9</v>
      </c>
      <c r="B14" s="18" t="s">
        <v>152</v>
      </c>
      <c r="C14" s="16" t="s">
        <v>153</v>
      </c>
      <c r="D14" s="16" t="n">
        <v>80</v>
      </c>
      <c r="E14" s="16" t="n">
        <v>100</v>
      </c>
      <c r="F14" s="16" t="str">
        <f aca="false">IF(D14="","",IF(D14&lt;E14,"KRİTİK",IF(D14&lt;E14*1.25,"AZALIYOR","YETERLİ")))</f>
        <v>KRİTİK</v>
      </c>
      <c r="G14" s="18" t="s">
        <v>154</v>
      </c>
      <c r="H14" s="17" t="n">
        <v>46280</v>
      </c>
      <c r="I14" s="18" t="s">
        <v>155</v>
      </c>
    </row>
    <row r="15" customFormat="false" ht="18.75" hidden="false" customHeight="true" outlineLevel="0" collapsed="false">
      <c r="A15" s="9"/>
      <c r="B15" s="10"/>
      <c r="C15" s="9"/>
      <c r="D15" s="9"/>
      <c r="E15" s="9"/>
      <c r="F15" s="9" t="str">
        <f aca="false">IF(D15="","",IF(D15&lt;E15,"KRİTİK",IF(D15&lt;E15*1.25,"AZALIYOR","YETERLİ")))</f>
        <v/>
      </c>
      <c r="G15" s="10"/>
      <c r="H15" s="19"/>
      <c r="I15" s="10"/>
    </row>
    <row r="16" customFormat="false" ht="18.75" hidden="false" customHeight="true" outlineLevel="0" collapsed="false">
      <c r="A16" s="9"/>
      <c r="B16" s="10"/>
      <c r="C16" s="9"/>
      <c r="D16" s="9"/>
      <c r="E16" s="9"/>
      <c r="F16" s="9" t="str">
        <f aca="false">IF(D16="","",IF(D16&lt;E16,"KRİTİK",IF(D16&lt;E16*1.25,"AZALIYOR","YETERLİ")))</f>
        <v/>
      </c>
      <c r="G16" s="10"/>
      <c r="H16" s="19"/>
      <c r="I16" s="10"/>
    </row>
    <row r="17" customFormat="false" ht="18.75" hidden="false" customHeight="true" outlineLevel="0" collapsed="false">
      <c r="A17" s="9"/>
      <c r="B17" s="10"/>
      <c r="C17" s="9"/>
      <c r="D17" s="9"/>
      <c r="E17" s="9"/>
      <c r="F17" s="9" t="str">
        <f aca="false">IF(D17="","",IF(D17&lt;E17,"KRİTİK",IF(D17&lt;E17*1.25,"AZALIYOR","YETERLİ")))</f>
        <v/>
      </c>
      <c r="G17" s="10"/>
      <c r="H17" s="19"/>
      <c r="I17" s="10"/>
    </row>
    <row r="18" customFormat="false" ht="18.75" hidden="false" customHeight="true" outlineLevel="0" collapsed="false">
      <c r="A18" s="9"/>
      <c r="B18" s="10"/>
      <c r="C18" s="9"/>
      <c r="D18" s="9"/>
      <c r="E18" s="9"/>
      <c r="F18" s="9" t="str">
        <f aca="false">IF(D18="","",IF(D18&lt;E18,"KRİTİK",IF(D18&lt;E18*1.25,"AZALIYOR","YETERLİ")))</f>
        <v/>
      </c>
      <c r="G18" s="10"/>
      <c r="H18" s="19"/>
      <c r="I18" s="10"/>
    </row>
    <row r="19" customFormat="false" ht="18.75" hidden="false" customHeight="true" outlineLevel="0" collapsed="false">
      <c r="A19" s="9"/>
      <c r="B19" s="10"/>
      <c r="C19" s="9"/>
      <c r="D19" s="9"/>
      <c r="E19" s="9"/>
      <c r="F19" s="9" t="str">
        <f aca="false">IF(D19="","",IF(D19&lt;E19,"KRİTİK",IF(D19&lt;E19*1.25,"AZALIYOR","YETERLİ")))</f>
        <v/>
      </c>
      <c r="G19" s="10"/>
      <c r="H19" s="19"/>
      <c r="I19" s="10"/>
    </row>
    <row r="20" customFormat="false" ht="18.75" hidden="false" customHeight="true" outlineLevel="0" collapsed="false">
      <c r="A20" s="9"/>
      <c r="B20" s="10"/>
      <c r="C20" s="9"/>
      <c r="D20" s="9"/>
      <c r="E20" s="9"/>
      <c r="F20" s="9" t="str">
        <f aca="false">IF(D20="","",IF(D20&lt;E20,"KRİTİK",IF(D20&lt;E20*1.25,"AZALIYOR","YETERLİ")))</f>
        <v/>
      </c>
      <c r="G20" s="10"/>
      <c r="H20" s="19"/>
      <c r="I20" s="10"/>
    </row>
    <row r="21" customFormat="false" ht="18.75" hidden="false" customHeight="true" outlineLevel="0" collapsed="false">
      <c r="A21" s="9"/>
      <c r="B21" s="10"/>
      <c r="C21" s="9"/>
      <c r="D21" s="9"/>
      <c r="E21" s="9"/>
      <c r="F21" s="9" t="str">
        <f aca="false">IF(D21="","",IF(D21&lt;E21,"KRİTİK",IF(D21&lt;E21*1.25,"AZALIYOR","YETERLİ")))</f>
        <v/>
      </c>
      <c r="G21" s="10"/>
      <c r="H21" s="19"/>
      <c r="I21" s="10"/>
    </row>
    <row r="22" customFormat="false" ht="18.75" hidden="false" customHeight="true" outlineLevel="0" collapsed="false">
      <c r="A22" s="9"/>
      <c r="B22" s="10"/>
      <c r="C22" s="9"/>
      <c r="D22" s="9"/>
      <c r="E22" s="9"/>
      <c r="F22" s="9" t="str">
        <f aca="false">IF(D22="","",IF(D22&lt;E22,"KRİTİK",IF(D22&lt;E22*1.25,"AZALIYOR","YETERLİ")))</f>
        <v/>
      </c>
      <c r="G22" s="10"/>
      <c r="H22" s="19"/>
      <c r="I22" s="10"/>
    </row>
    <row r="23" customFormat="false" ht="18.75" hidden="false" customHeight="true" outlineLevel="0" collapsed="false">
      <c r="A23" s="9"/>
      <c r="B23" s="10"/>
      <c r="C23" s="9"/>
      <c r="D23" s="9"/>
      <c r="E23" s="9"/>
      <c r="F23" s="9" t="str">
        <f aca="false">IF(D23="","",IF(D23&lt;E23,"KRİTİK",IF(D23&lt;E23*1.25,"AZALIYOR","YETERLİ")))</f>
        <v/>
      </c>
      <c r="G23" s="10"/>
      <c r="H23" s="19"/>
      <c r="I23" s="10"/>
    </row>
    <row r="24" customFormat="false" ht="18.75" hidden="false" customHeight="true" outlineLevel="0" collapsed="false">
      <c r="A24" s="9"/>
      <c r="B24" s="10"/>
      <c r="C24" s="9"/>
      <c r="D24" s="9"/>
      <c r="E24" s="9"/>
      <c r="F24" s="9" t="str">
        <f aca="false">IF(D24="","",IF(D24&lt;E24,"KRİTİK",IF(D24&lt;E24*1.25,"AZALIYOR","YETERLİ")))</f>
        <v/>
      </c>
      <c r="G24" s="10"/>
      <c r="H24" s="19"/>
      <c r="I24" s="10"/>
    </row>
    <row r="25" customFormat="false" ht="18.75" hidden="false" customHeight="true" outlineLevel="0" collapsed="false">
      <c r="A25" s="9"/>
      <c r="B25" s="10"/>
      <c r="C25" s="9"/>
      <c r="D25" s="9"/>
      <c r="E25" s="9"/>
      <c r="F25" s="9" t="str">
        <f aca="false">IF(D25="","",IF(D25&lt;E25,"KRİTİK",IF(D25&lt;E25*1.25,"AZALIYOR","YETERLİ")))</f>
        <v/>
      </c>
      <c r="G25" s="10"/>
      <c r="H25" s="19"/>
      <c r="I25" s="10"/>
    </row>
    <row r="26" customFormat="false" ht="18.75" hidden="false" customHeight="true" outlineLevel="0" collapsed="false">
      <c r="A26" s="9"/>
      <c r="B26" s="10"/>
      <c r="C26" s="9"/>
      <c r="D26" s="9"/>
      <c r="E26" s="9"/>
      <c r="F26" s="9" t="str">
        <f aca="false">IF(D26="","",IF(D26&lt;E26,"KRİTİK",IF(D26&lt;E26*1.25,"AZALIYOR","YETERLİ")))</f>
        <v/>
      </c>
      <c r="G26" s="10"/>
      <c r="H26" s="19"/>
      <c r="I26" s="10"/>
    </row>
    <row r="28" customFormat="false" ht="31.5" hidden="false" customHeight="true" outlineLevel="0" collapsed="false">
      <c r="A28" s="15" t="s">
        <v>156</v>
      </c>
      <c r="B28" s="15"/>
      <c r="C28" s="15"/>
      <c r="D28" s="15"/>
      <c r="E28" s="15"/>
      <c r="F28" s="15"/>
      <c r="G28" s="15"/>
      <c r="H28" s="15"/>
      <c r="I28" s="15"/>
    </row>
  </sheetData>
  <mergeCells count="4">
    <mergeCell ref="A1:I1"/>
    <mergeCell ref="A2:I2"/>
    <mergeCell ref="A3:I3"/>
    <mergeCell ref="A28:I28"/>
  </mergeCells>
  <conditionalFormatting sqref="F6:F26">
    <cfRule type="cellIs" priority="2" operator="equal" aboveAverage="0" equalAverage="0" bottom="0" percent="0" rank="0" text="" dxfId="0">
      <formula>"KRİTİK"</formula>
    </cfRule>
    <cfRule type="cellIs" priority="3" operator="equal" aboveAverage="0" equalAverage="0" bottom="0" percent="0" rank="0" text="" dxfId="1">
      <formula>"AZALIYOR"</formula>
    </cfRule>
    <cfRule type="cellIs" priority="4" operator="equal" aboveAverage="0" equalAverage="0" bottom="0" percent="0" rank="0" text="" dxfId="2">
      <formula>"YETERLİ"</formula>
    </cfRule>
  </conditionalFormatting>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808080"/>
    <pageSetUpPr fitToPage="true"/>
  </sheetPr>
  <dimension ref="A1:D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24"/>
    <col collapsed="false" customWidth="true" hidden="false" outlineLevel="0" max="3" min="2" style="1" width="40"/>
    <col collapsed="false" customWidth="true" hidden="false" outlineLevel="0" max="4" min="4" style="1" width="44"/>
  </cols>
  <sheetData>
    <row r="1" customFormat="false" ht="24" hidden="false" customHeight="true" outlineLevel="0" collapsed="false">
      <c r="A1" s="2" t="s">
        <v>157</v>
      </c>
      <c r="B1" s="2"/>
      <c r="C1" s="2"/>
      <c r="D1" s="2"/>
    </row>
    <row r="2" customFormat="false" ht="15" hidden="false" customHeight="true" outlineLevel="0" collapsed="false">
      <c r="A2" s="3" t="s">
        <v>158</v>
      </c>
      <c r="B2" s="3"/>
      <c r="C2" s="3"/>
      <c r="D2" s="3"/>
    </row>
    <row r="3" customFormat="false" ht="12.75" hidden="false" customHeight="true" outlineLevel="0" collapsed="false">
      <c r="A3" s="4" t="s">
        <v>88</v>
      </c>
      <c r="B3" s="4"/>
      <c r="C3" s="4"/>
      <c r="D3" s="4"/>
    </row>
    <row r="5" customFormat="false" ht="30" hidden="false" customHeight="true" outlineLevel="0" collapsed="false">
      <c r="A5" s="7" t="s">
        <v>159</v>
      </c>
      <c r="B5" s="7" t="s">
        <v>160</v>
      </c>
      <c r="C5" s="7" t="s">
        <v>161</v>
      </c>
      <c r="D5" s="7" t="s">
        <v>162</v>
      </c>
    </row>
    <row r="6" customFormat="false" ht="42" hidden="false" customHeight="true" outlineLevel="0" collapsed="false">
      <c r="A6" s="10" t="s">
        <v>163</v>
      </c>
      <c r="B6" s="10" t="s">
        <v>164</v>
      </c>
      <c r="C6" s="10" t="s">
        <v>165</v>
      </c>
      <c r="D6" s="10" t="s">
        <v>166</v>
      </c>
    </row>
    <row r="7" customFormat="false" ht="42" hidden="false" customHeight="true" outlineLevel="0" collapsed="false">
      <c r="A7" s="10" t="s">
        <v>167</v>
      </c>
      <c r="B7" s="10" t="s">
        <v>168</v>
      </c>
      <c r="C7" s="10" t="s">
        <v>169</v>
      </c>
      <c r="D7" s="10" t="s">
        <v>170</v>
      </c>
    </row>
    <row r="8" customFormat="false" ht="42" hidden="false" customHeight="true" outlineLevel="0" collapsed="false">
      <c r="A8" s="10" t="s">
        <v>171</v>
      </c>
      <c r="B8" s="10" t="s">
        <v>172</v>
      </c>
      <c r="C8" s="10" t="s">
        <v>173</v>
      </c>
      <c r="D8" s="10" t="s">
        <v>174</v>
      </c>
    </row>
    <row r="9" customFormat="false" ht="42" hidden="false" customHeight="true" outlineLevel="0" collapsed="false">
      <c r="A9" s="10" t="s">
        <v>175</v>
      </c>
      <c r="B9" s="10" t="s">
        <v>176</v>
      </c>
      <c r="C9" s="10" t="s">
        <v>177</v>
      </c>
      <c r="D9" s="10" t="s">
        <v>178</v>
      </c>
    </row>
    <row r="10" customFormat="false" ht="42" hidden="false" customHeight="true" outlineLevel="0" collapsed="false">
      <c r="A10" s="10" t="s">
        <v>179</v>
      </c>
      <c r="B10" s="10" t="s">
        <v>180</v>
      </c>
      <c r="C10" s="10" t="s">
        <v>181</v>
      </c>
      <c r="D10" s="10" t="s">
        <v>182</v>
      </c>
    </row>
    <row r="11" customFormat="false" ht="42" hidden="false" customHeight="true" outlineLevel="0" collapsed="false">
      <c r="A11" s="10" t="s">
        <v>183</v>
      </c>
      <c r="B11" s="10" t="s">
        <v>184</v>
      </c>
      <c r="C11" s="10" t="s">
        <v>185</v>
      </c>
      <c r="D11" s="10" t="s">
        <v>186</v>
      </c>
    </row>
    <row r="12" customFormat="false" ht="42" hidden="false" customHeight="true" outlineLevel="0" collapsed="false">
      <c r="A12" s="10" t="s">
        <v>187</v>
      </c>
      <c r="B12" s="10" t="s">
        <v>188</v>
      </c>
      <c r="C12" s="10" t="s">
        <v>189</v>
      </c>
      <c r="D12" s="10" t="s">
        <v>190</v>
      </c>
    </row>
    <row r="13" customFormat="false" ht="42" hidden="false" customHeight="true" outlineLevel="0" collapsed="false">
      <c r="A13" s="10" t="s">
        <v>191</v>
      </c>
      <c r="B13" s="10" t="s">
        <v>192</v>
      </c>
      <c r="C13" s="10" t="s">
        <v>193</v>
      </c>
      <c r="D13" s="10" t="s">
        <v>194</v>
      </c>
    </row>
    <row r="15" customFormat="false" ht="43.5" hidden="false" customHeight="true" outlineLevel="0" collapsed="false">
      <c r="A15" s="20" t="s">
        <v>195</v>
      </c>
      <c r="B15" s="20"/>
      <c r="C15" s="20"/>
      <c r="D15" s="20"/>
    </row>
  </sheetData>
  <mergeCells count="4">
    <mergeCell ref="A1:D1"/>
    <mergeCell ref="A2:D2"/>
    <mergeCell ref="A3:D3"/>
    <mergeCell ref="A15:D15"/>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3864"/>
    <pageSetUpPr fitToPage="true"/>
  </sheetPr>
  <dimension ref="A1:F3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28"/>
    <col collapsed="false" customWidth="true" hidden="false" outlineLevel="0" max="6" min="2" style="1" width="14"/>
  </cols>
  <sheetData>
    <row r="1" customFormat="false" ht="24" hidden="false" customHeight="true" outlineLevel="0" collapsed="false">
      <c r="A1" s="2" t="s">
        <v>196</v>
      </c>
      <c r="B1" s="2"/>
      <c r="C1" s="2"/>
      <c r="D1" s="2"/>
      <c r="E1" s="2"/>
      <c r="F1" s="2"/>
    </row>
    <row r="2" customFormat="false" ht="15" hidden="false" customHeight="true" outlineLevel="0" collapsed="false">
      <c r="A2" s="3" t="s">
        <v>197</v>
      </c>
      <c r="B2" s="3"/>
      <c r="C2" s="3"/>
      <c r="D2" s="3"/>
      <c r="E2" s="3"/>
      <c r="F2" s="3"/>
    </row>
    <row r="3" customFormat="false" ht="12.75" hidden="false" customHeight="true" outlineLevel="0" collapsed="false">
      <c r="A3" s="4" t="s">
        <v>88</v>
      </c>
      <c r="B3" s="4"/>
      <c r="C3" s="4"/>
      <c r="D3" s="4"/>
      <c r="E3" s="4"/>
      <c r="F3" s="4"/>
    </row>
    <row r="5" customFormat="false" ht="15" hidden="false" customHeight="true" outlineLevel="0" collapsed="false">
      <c r="A5" s="21" t="s">
        <v>198</v>
      </c>
    </row>
    <row r="6" customFormat="false" ht="21" hidden="false" customHeight="true" outlineLevel="0" collapsed="false">
      <c r="A6" s="22" t="s">
        <v>199</v>
      </c>
      <c r="B6" s="22"/>
      <c r="C6" s="22"/>
      <c r="D6" s="23" t="n">
        <f aca="false">COUNTIF('Uygunsuzluk Takip'!D6:D100,"&lt;&gt;")</f>
        <v>2</v>
      </c>
    </row>
    <row r="7" customFormat="false" ht="21" hidden="false" customHeight="true" outlineLevel="0" collapsed="false">
      <c r="A7" s="22" t="s">
        <v>200</v>
      </c>
      <c r="B7" s="22"/>
      <c r="C7" s="22"/>
      <c r="D7" s="23" t="n">
        <f aca="false">COUNTIF('Uygunsuzluk Takip'!J6:J100,"AÇIK")</f>
        <v>1</v>
      </c>
    </row>
    <row r="8" customFormat="false" ht="21" hidden="false" customHeight="true" outlineLevel="0" collapsed="false">
      <c r="A8" s="22" t="s">
        <v>201</v>
      </c>
      <c r="B8" s="22"/>
      <c r="C8" s="22"/>
      <c r="D8" s="23" t="n">
        <f aca="false">COUNTIF('Uygunsuzluk Takip'!J6:J100,"GECİKMİŞ")</f>
        <v>0</v>
      </c>
    </row>
    <row r="9" customFormat="false" ht="21" hidden="false" customHeight="true" outlineLevel="0" collapsed="false">
      <c r="A9" s="22" t="s">
        <v>202</v>
      </c>
      <c r="B9" s="22"/>
      <c r="C9" s="22"/>
      <c r="D9" s="23" t="n">
        <f aca="false">COUNTIF('Uygunsuzluk Takip'!J6:J100,"KAPANDI")</f>
        <v>1</v>
      </c>
    </row>
    <row r="10" customFormat="false" ht="21" hidden="false" customHeight="true" outlineLevel="0" collapsed="false">
      <c r="A10" s="22" t="s">
        <v>203</v>
      </c>
      <c r="B10" s="22"/>
      <c r="C10" s="22"/>
      <c r="D10" s="23" t="n">
        <f aca="false">COUNTIF('Uygunsuzluk Takip'!E6:E100,"Acil")+COUNTIF('Uygunsuzluk Takip'!E6:E100,"Yüksek")</f>
        <v>2</v>
      </c>
    </row>
    <row r="11" customFormat="false" ht="21" hidden="false" customHeight="true" outlineLevel="0" collapsed="false">
      <c r="A11" s="22" t="s">
        <v>204</v>
      </c>
      <c r="B11" s="22"/>
      <c r="C11" s="22"/>
      <c r="D11" s="23" t="n">
        <f aca="false">COUNTIF('Konverjans Ölçümleri'!J6:J100,"KRİTİK")</f>
        <v>1</v>
      </c>
    </row>
    <row r="12" customFormat="false" ht="21" hidden="false" customHeight="true" outlineLevel="0" collapsed="false">
      <c r="A12" s="22" t="s">
        <v>205</v>
      </c>
      <c r="B12" s="22"/>
      <c r="C12" s="22"/>
      <c r="D12" s="23" t="n">
        <f aca="false">COUNTIF('Konverjans Ölçümleri'!J6:J100,"ALARM")</f>
        <v>2</v>
      </c>
    </row>
    <row r="13" customFormat="false" ht="21" hidden="false" customHeight="true" outlineLevel="0" collapsed="false">
      <c r="A13" s="22" t="s">
        <v>206</v>
      </c>
      <c r="B13" s="22"/>
      <c r="C13" s="22"/>
      <c r="D13" s="23" t="n">
        <f aca="false">COUNTIF('Tahkimat Malzeme Stoku'!F6:F60,"KRİTİK")</f>
        <v>2</v>
      </c>
    </row>
    <row r="16" customFormat="false" ht="15" hidden="false" customHeight="true" outlineLevel="0" collapsed="false">
      <c r="A16" s="24" t="s">
        <v>207</v>
      </c>
      <c r="B16" s="24" t="s">
        <v>139</v>
      </c>
    </row>
    <row r="17" customFormat="false" ht="15" hidden="false" customHeight="true" outlineLevel="0" collapsed="false">
      <c r="A17" s="1" t="s">
        <v>208</v>
      </c>
      <c r="B17" s="1" t="n">
        <f aca="false">D7</f>
        <v>1</v>
      </c>
    </row>
    <row r="18" customFormat="false" ht="15" hidden="false" customHeight="true" outlineLevel="0" collapsed="false">
      <c r="A18" s="1" t="s">
        <v>209</v>
      </c>
      <c r="B18" s="1" t="n">
        <f aca="false">D8</f>
        <v>0</v>
      </c>
    </row>
    <row r="19" customFormat="false" ht="15" hidden="false" customHeight="true" outlineLevel="0" collapsed="false">
      <c r="A19" s="1" t="s">
        <v>210</v>
      </c>
      <c r="B19" s="1" t="n">
        <f aca="false">D9</f>
        <v>1</v>
      </c>
    </row>
    <row r="39" customFormat="false" ht="30" hidden="false" customHeight="true" outlineLevel="0" collapsed="false">
      <c r="A39" s="15" t="s">
        <v>211</v>
      </c>
      <c r="B39" s="15"/>
      <c r="C39" s="15"/>
      <c r="D39" s="15"/>
      <c r="E39" s="15"/>
      <c r="F39" s="15"/>
    </row>
  </sheetData>
  <mergeCells count="12">
    <mergeCell ref="A1:F1"/>
    <mergeCell ref="A2:F2"/>
    <mergeCell ref="A3:F3"/>
    <mergeCell ref="A6:C6"/>
    <mergeCell ref="A7:C7"/>
    <mergeCell ref="A8:C8"/>
    <mergeCell ref="A9:C9"/>
    <mergeCell ref="A10:C10"/>
    <mergeCell ref="A11:C11"/>
    <mergeCell ref="A12:C12"/>
    <mergeCell ref="A13:C13"/>
    <mergeCell ref="A39:F39"/>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2026-09-15T08:50:03Z</dcterms:created>
  <dc:creator>openpyxl</dc:creator>
  <dc:description/>
  <dc:language>en-US</dc:language>
  <cp:lastModifiedBy/>
  <dcterms:modified xsi:type="dcterms:W3CDTF">2026-09-15T08:53:44Z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